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9440" windowHeight="9360"/>
  </bookViews>
  <sheets>
    <sheet name="Yellow Financial Report" sheetId="17" r:id="rId1"/>
    <sheet name="Yellow Financial Report EXAMPLE" sheetId="5" r:id="rId2"/>
    <sheet name="Wild Apricot EXAMPLE" sheetId="14" r:id="rId3"/>
    <sheet name="Wild Aprt. Screen Shots Export" sheetId="20" r:id="rId4"/>
    <sheet name="QuickBooks EXAMPLE" sheetId="13" r:id="rId5"/>
    <sheet name="Email_from_Bev EXAMPLE" sheetId="15" r:id="rId6"/>
  </sheets>
  <definedNames>
    <definedName name="_xlnm.Print_Area" localSheetId="0">'Yellow Financial Report'!$A$13:$G$108</definedName>
    <definedName name="_xlnm.Print_Area" localSheetId="1">'Yellow Financial Report EXAMPLE'!$A$13:$G$108</definedName>
    <definedName name="_xlnm.Print_Titles" localSheetId="0">'Yellow Financial Report'!$13:$14</definedName>
    <definedName name="_xlnm.Print_Titles" localSheetId="1">'Yellow Financial Report EXAMPLE'!$13:$14</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17"/>
  <c r="G80"/>
  <c r="G105" s="1"/>
  <c r="G53"/>
  <c r="G40"/>
  <c r="G56" s="1"/>
  <c r="G107" s="1"/>
  <c r="G116" s="1"/>
  <c r="G93" i="5"/>
  <c r="O19" i="13"/>
  <c r="P13"/>
  <c r="K11"/>
  <c r="P11"/>
  <c r="G66" i="5"/>
  <c r="A47"/>
  <c r="U24" i="13"/>
  <c r="S24"/>
  <c r="D27"/>
  <c r="C27"/>
  <c r="A27"/>
  <c r="D26"/>
  <c r="C26"/>
  <c r="A26"/>
  <c r="D25"/>
  <c r="C25"/>
  <c r="A25"/>
  <c r="R27"/>
  <c r="Q27"/>
  <c r="Q26"/>
  <c r="R26" s="1"/>
  <c r="P25"/>
  <c r="R25" s="1"/>
  <c r="G65" i="5" l="1"/>
  <c r="G64"/>
  <c r="T11" i="13"/>
  <c r="T5"/>
  <c r="R2"/>
  <c r="T2" s="1"/>
  <c r="R3"/>
  <c r="T3" s="1"/>
  <c r="R4"/>
  <c r="T4" s="1"/>
  <c r="R5"/>
  <c r="R6"/>
  <c r="T6" s="1"/>
  <c r="R7"/>
  <c r="T7" s="1"/>
  <c r="R8"/>
  <c r="T8" s="1"/>
  <c r="R9"/>
  <c r="T9" s="1"/>
  <c r="R10"/>
  <c r="T10" s="1"/>
  <c r="R11"/>
  <c r="R12"/>
  <c r="T12" s="1"/>
  <c r="R13"/>
  <c r="T13" s="1"/>
  <c r="R14"/>
  <c r="T14" s="1"/>
  <c r="R15"/>
  <c r="T15" s="1"/>
  <c r="R16"/>
  <c r="T16" s="1"/>
  <c r="R17"/>
  <c r="T17" s="1"/>
  <c r="R18"/>
  <c r="T18" s="1"/>
  <c r="R19"/>
  <c r="T19" s="1"/>
  <c r="R20"/>
  <c r="T20" s="1"/>
  <c r="R21"/>
  <c r="T21" s="1"/>
  <c r="R22"/>
  <c r="T22" s="1"/>
  <c r="G24" i="14"/>
  <c r="I24" i="13"/>
  <c r="J24"/>
  <c r="K24"/>
  <c r="L24"/>
  <c r="M24"/>
  <c r="N24"/>
  <c r="O24"/>
  <c r="P24"/>
  <c r="Q24"/>
  <c r="T24" l="1"/>
  <c r="R24"/>
  <c r="R28" s="1"/>
  <c r="G112" i="5" s="1"/>
  <c r="G114" s="1"/>
  <c r="G80"/>
  <c r="G30" l="1"/>
  <c r="G40" s="1"/>
  <c r="G102"/>
  <c r="G53"/>
  <c r="G105" l="1"/>
  <c r="G56"/>
  <c r="G107" l="1"/>
  <c r="G116" s="1"/>
</calcChain>
</file>

<file path=xl/comments1.xml><?xml version="1.0" encoding="utf-8"?>
<comments xmlns="http://schemas.openxmlformats.org/spreadsheetml/2006/main">
  <authors>
    <author>Bernie Gilbert</author>
  </authors>
  <commentList>
    <comment ref="D18" authorId="0">
      <text>
        <r>
          <rPr>
            <b/>
            <sz val="9"/>
            <color indexed="81"/>
            <rFont val="Tahoma"/>
            <family val="2"/>
          </rPr>
          <t>Enter date as 
MM/DD/YYYY or variant.
Will display as full text.</t>
        </r>
        <r>
          <rPr>
            <sz val="9"/>
            <color indexed="81"/>
            <rFont val="Tahoma"/>
            <family val="2"/>
          </rPr>
          <t xml:space="preserve">
</t>
        </r>
      </text>
    </comment>
    <comment ref="G30" authorId="0">
      <text>
        <r>
          <rPr>
            <b/>
            <sz val="9"/>
            <color indexed="81"/>
            <rFont val="Tahoma"/>
            <family val="2"/>
          </rPr>
          <t>Include ALL payments received, even if some were refunded later. The refunds will be accounted for below in Part 2.</t>
        </r>
      </text>
    </comment>
    <comment ref="A47" authorId="0">
      <text>
        <r>
          <rPr>
            <b/>
            <sz val="9"/>
            <color indexed="81"/>
            <rFont val="Tahoma"/>
            <family val="2"/>
          </rPr>
          <t>You don't need a long explanation. 
Yes: "Tippy's Taco House refund for 2 meet/greet no-shows."
No: "We had a meet and greet at Tippy's Taco House. I paid for thirty people but only 28 showed up and Tippy refunded $25 for the two no-shows."</t>
        </r>
        <r>
          <rPr>
            <sz val="9"/>
            <color indexed="81"/>
            <rFont val="Tahoma"/>
            <family val="2"/>
          </rPr>
          <t xml:space="preserve">
</t>
        </r>
      </text>
    </comment>
    <comment ref="A64" authorId="0">
      <text>
        <r>
          <rPr>
            <b/>
            <sz val="9"/>
            <color indexed="81"/>
            <rFont val="Tahoma"/>
            <family val="2"/>
          </rPr>
          <t>Again, you don't need a long tragic history.
Yes: "Han Solo - cancellation."
No: "Han Solo signed up on April 31, 2022. He had to cancel on May 1, 2022 when he realized he doesn't know how to ski, so we refunded his $2,500 and didn't charge a cancellation fee."</t>
        </r>
        <r>
          <rPr>
            <sz val="9"/>
            <color indexed="81"/>
            <rFont val="Tahoma"/>
            <family val="2"/>
          </rPr>
          <t xml:space="preserve">
</t>
        </r>
      </text>
    </comment>
    <comment ref="G64" authorId="0">
      <text>
        <r>
          <rPr>
            <b/>
            <sz val="9"/>
            <color indexed="81"/>
            <rFont val="Tahoma"/>
            <family val="2"/>
          </rPr>
          <t>List all refunds made to PARTICIPANTS ONLY.</t>
        </r>
      </text>
    </comment>
    <comment ref="G86" authorId="0">
      <text>
        <r>
          <rPr>
            <b/>
            <sz val="9"/>
            <color indexed="81"/>
            <rFont val="Tahoma"/>
            <family val="2"/>
          </rPr>
          <t>List ALL payments made to vendors, even if you got refunds later. Those refunds were accounted for in Part 1, item 2.
This includes the tour operator charges and payments trip leader makes for discretionary expenses - happy hour, etc.</t>
        </r>
      </text>
    </comment>
    <comment ref="G102" authorId="0">
      <text>
        <r>
          <rPr>
            <b/>
            <sz val="9"/>
            <color indexed="81"/>
            <rFont val="Tahoma"/>
            <family val="2"/>
          </rPr>
          <t>This is payments and credit card disbursements to NON-PARTICIPANTS, i.e. vendors, travel insurance, etc.</t>
        </r>
      </text>
    </comment>
    <comment ref="G105" authorId="0">
      <text>
        <r>
          <rPr>
            <b/>
            <sz val="9"/>
            <color indexed="81"/>
            <rFont val="Tahoma"/>
            <family val="2"/>
          </rPr>
          <t>This is the total money your trip paid to vendors and to participants (as refunds).</t>
        </r>
      </text>
    </comment>
    <comment ref="G107" authorId="0">
      <text>
        <r>
          <rPr>
            <b/>
            <sz val="9"/>
            <color indexed="81"/>
            <rFont val="Tahoma"/>
            <family val="2"/>
          </rPr>
          <t>This is the net money your trip collected from participants less the money it paid out to vendors. 
In other words, it's your profit or loss. If the amount shown is in red, you had a loss.</t>
        </r>
      </text>
    </comment>
    <comment ref="G112" authorId="0">
      <text>
        <r>
          <rPr>
            <b/>
            <sz val="9"/>
            <color indexed="81"/>
            <rFont val="Tahoma"/>
            <family val="2"/>
          </rPr>
          <t>OFFICE USE ONLY means "If you're not the club financial manager, don't try to enter anything here."</t>
        </r>
      </text>
    </comment>
    <comment ref="G113" authorId="0">
      <text>
        <r>
          <rPr>
            <b/>
            <sz val="9"/>
            <color indexed="81"/>
            <rFont val="Tahoma"/>
            <family val="2"/>
          </rPr>
          <t>OFFICE USE ONLY means "If you're not the club financial manager, don't try to enter anything here."</t>
        </r>
      </text>
    </comment>
    <comment ref="G114" authorId="0">
      <text>
        <r>
          <rPr>
            <b/>
            <sz val="9"/>
            <color indexed="81"/>
            <rFont val="Tahoma"/>
            <family val="2"/>
          </rPr>
          <t>OFFICE USE ONLY means "If you're not the club financial manager, don't try to enter anything here."</t>
        </r>
      </text>
    </comment>
  </commentList>
</comments>
</file>

<file path=xl/comments2.xml><?xml version="1.0" encoding="utf-8"?>
<comments xmlns="http://schemas.openxmlformats.org/spreadsheetml/2006/main">
  <authors>
    <author>Bernie Gilbert</author>
  </authors>
  <commentList>
    <comment ref="D18" authorId="0">
      <text>
        <r>
          <rPr>
            <b/>
            <sz val="9"/>
            <color indexed="81"/>
            <rFont val="Tahoma"/>
            <family val="2"/>
          </rPr>
          <t>Enter date as 
MM/DD/YYYY or variant.
Will display as full text.</t>
        </r>
        <r>
          <rPr>
            <sz val="9"/>
            <color indexed="81"/>
            <rFont val="Tahoma"/>
            <family val="2"/>
          </rPr>
          <t xml:space="preserve">
</t>
        </r>
      </text>
    </comment>
    <comment ref="G30" authorId="0">
      <text>
        <r>
          <rPr>
            <b/>
            <sz val="9"/>
            <color indexed="81"/>
            <rFont val="Tahoma"/>
            <family val="2"/>
          </rPr>
          <t>Include ALL payments received, even if some were refunded later. The refunds will be accounted for below in Part 2.</t>
        </r>
      </text>
    </comment>
    <comment ref="A47" authorId="0">
      <text>
        <r>
          <rPr>
            <b/>
            <sz val="9"/>
            <color indexed="81"/>
            <rFont val="Tahoma"/>
            <family val="2"/>
          </rPr>
          <t>You don't need a long explanation. 
Yes: "Tippy's Taco House refund for 2 meet/greet no-shows."
No: "We had a meet and greet at Tippy's Taco House. I paid for thirty people but only 28 showed up and Tippy refunded $25 for the two no-shows."</t>
        </r>
        <r>
          <rPr>
            <sz val="9"/>
            <color indexed="81"/>
            <rFont val="Tahoma"/>
            <family val="2"/>
          </rPr>
          <t xml:space="preserve">
</t>
        </r>
      </text>
    </comment>
    <comment ref="A64" authorId="0">
      <text>
        <r>
          <rPr>
            <b/>
            <sz val="9"/>
            <color indexed="81"/>
            <rFont val="Tahoma"/>
            <family val="2"/>
          </rPr>
          <t>Again, you don't need a long tragic history.
Yes: "Han Solo - cancellation."
No: "Han Solo signed up on April 31, 2022. He had to cancel on May 1, 2022 when he realized he doesn't know how to ski, so we refunded his $2,500 and didn't charge a cancellation fee."</t>
        </r>
        <r>
          <rPr>
            <sz val="9"/>
            <color indexed="81"/>
            <rFont val="Tahoma"/>
            <family val="2"/>
          </rPr>
          <t xml:space="preserve">
</t>
        </r>
      </text>
    </comment>
    <comment ref="G64" authorId="0">
      <text>
        <r>
          <rPr>
            <b/>
            <sz val="9"/>
            <color indexed="81"/>
            <rFont val="Tahoma"/>
            <family val="2"/>
          </rPr>
          <t>List all refunds made to PARTICIPANTS ONLY.</t>
        </r>
      </text>
    </comment>
    <comment ref="A65" authorId="0">
      <text>
        <r>
          <rPr>
            <b/>
            <sz val="9"/>
            <color indexed="81"/>
            <rFont val="Tahoma"/>
            <family val="2"/>
          </rPr>
          <t>Again, you don't need a long tragic history.
Yes: "Han Solo - cancellation."
No: "Han Solo signed up on April 31, 2022. He had to cancel on May 1, 2022 when he realized he doesn't know how to ski, so we refunded his $2,500 and didn't charge a cancellation fee."</t>
        </r>
        <r>
          <rPr>
            <sz val="9"/>
            <color indexed="81"/>
            <rFont val="Tahoma"/>
            <family val="2"/>
          </rPr>
          <t xml:space="preserve">
</t>
        </r>
      </text>
    </comment>
    <comment ref="A66" authorId="0">
      <text>
        <r>
          <rPr>
            <b/>
            <sz val="9"/>
            <color indexed="81"/>
            <rFont val="Tahoma"/>
            <family val="2"/>
          </rPr>
          <t>Again, you don't need a long tragic history.
Yes: "Han Solo - cancellation."
No: "Han Solo signed up on April 31, 2022. He had to cancel on May 1, 2022 when he realized he doesn't know how to ski, so we refunded his $2,500 and didn't charge a cancellation fee."</t>
        </r>
        <r>
          <rPr>
            <sz val="9"/>
            <color indexed="81"/>
            <rFont val="Tahoma"/>
            <family val="2"/>
          </rPr>
          <t xml:space="preserve">
</t>
        </r>
      </text>
    </comment>
    <comment ref="G86" authorId="0">
      <text>
        <r>
          <rPr>
            <b/>
            <sz val="9"/>
            <color indexed="81"/>
            <rFont val="Tahoma"/>
            <family val="2"/>
          </rPr>
          <t>List ALL payments made to vendors, even if you got refunds later. Those refunds were accounted for in Part 1, item 2.
This includes the tour operator charges and payments trip leader makes for discretionary expenses - happy hour, etc.</t>
        </r>
      </text>
    </comment>
    <comment ref="G102" authorId="0">
      <text>
        <r>
          <rPr>
            <b/>
            <sz val="9"/>
            <color indexed="81"/>
            <rFont val="Tahoma"/>
            <family val="2"/>
          </rPr>
          <t>This is payments and credit card disbursements to NON-PARTICIPANTS, i.e. vendors, travel insurance, etc.</t>
        </r>
      </text>
    </comment>
    <comment ref="G105" authorId="0">
      <text>
        <r>
          <rPr>
            <b/>
            <sz val="9"/>
            <color indexed="81"/>
            <rFont val="Tahoma"/>
            <family val="2"/>
          </rPr>
          <t>This is the total money your trip paid to vendors and to participants (as refunds).</t>
        </r>
      </text>
    </comment>
    <comment ref="G107" authorId="0">
      <text>
        <r>
          <rPr>
            <b/>
            <sz val="9"/>
            <color indexed="81"/>
            <rFont val="Tahoma"/>
            <family val="2"/>
          </rPr>
          <t>This is the net money your trip collected from participants less the money it paid out to vendors. 
In other words, it's your profit or loss. If the amount shown is in red, you had a loss.</t>
        </r>
      </text>
    </comment>
    <comment ref="G112" authorId="0">
      <text>
        <r>
          <rPr>
            <b/>
            <sz val="9"/>
            <color indexed="81"/>
            <rFont val="Tahoma"/>
            <family val="2"/>
          </rPr>
          <t>OFFICE USE ONLY means "If you're not the club financial manager, don't try to enter anything here."</t>
        </r>
      </text>
    </comment>
    <comment ref="G113" authorId="0">
      <text>
        <r>
          <rPr>
            <b/>
            <sz val="9"/>
            <color indexed="81"/>
            <rFont val="Tahoma"/>
            <family val="2"/>
          </rPr>
          <t>OFFICE USE ONLY means "If you're not the club financial manager, don't try to enter anything here."</t>
        </r>
      </text>
    </comment>
    <comment ref="G114" authorId="0">
      <text>
        <r>
          <rPr>
            <b/>
            <sz val="9"/>
            <color indexed="81"/>
            <rFont val="Tahoma"/>
            <family val="2"/>
          </rPr>
          <t>OFFICE USE ONLY means "If you're not the club financial manager, don't try to enter anything here."</t>
        </r>
      </text>
    </comment>
  </commentList>
</comments>
</file>

<file path=xl/sharedStrings.xml><?xml version="1.0" encoding="utf-8"?>
<sst xmlns="http://schemas.openxmlformats.org/spreadsheetml/2006/main" count="640" uniqueCount="237">
  <si>
    <t>5309 Lee Highway, Arlington, VA 22207</t>
  </si>
  <si>
    <t>Enter data in the cells that are yellow filled, example:</t>
  </si>
  <si>
    <t>ACTIVITY NAME:</t>
  </si>
  <si>
    <t>ACTIVITY #:</t>
  </si>
  <si>
    <t>Person's Name</t>
  </si>
  <si>
    <t>ACTIVITY FINANCIAL REPORT - SCWDC</t>
  </si>
  <si>
    <t>ACTIVITY END DATE:</t>
  </si>
  <si>
    <t>Total Received</t>
  </si>
  <si>
    <t>Total Paid</t>
  </si>
  <si>
    <t>(Including amounts that were later refunded to participants)</t>
  </si>
  <si>
    <t>Michael</t>
  </si>
  <si>
    <t>PART 1 Check / Credit Card Receipts</t>
  </si>
  <si>
    <t>List all check / credit card receipts from participants</t>
  </si>
  <si>
    <t>List all check / credit card receipts from other sources</t>
  </si>
  <si>
    <t>Vendor / source of other check / credit card receipts</t>
  </si>
  <si>
    <t>PART 2 Check / Credit Card Disbursements</t>
  </si>
  <si>
    <t>GENERAL DIRECTIONS</t>
  </si>
  <si>
    <t>The best way to provide check/credit card receipts is to import it from Wild Apricot</t>
  </si>
  <si>
    <t>For help with Wild Apricot, contact:      Gary Rubens: GKRubens@verizon.net The alternative is to enter details manually (labor intensive).</t>
  </si>
  <si>
    <t>For help filling out this form, contact:  Larry Langer - (703)450-6391 or LangerLJ@verizon.net</t>
  </si>
  <si>
    <t>Include any other checks/credit card receipts, such as refunds from vendors</t>
  </si>
  <si>
    <t>Most likely this will be zero, i.e., you will not need to enter anything in this section</t>
  </si>
  <si>
    <t>LEADER'S NAME:</t>
  </si>
  <si>
    <t>Vendor/other check/credit card disbursements name</t>
  </si>
  <si>
    <t>LEAVE ALL OTHER CELLS ALONE; DO NOT CHANGE EXCEPT TO ADD ROWS FOR MORE DATA</t>
  </si>
  <si>
    <t>Total vendor/other check/credit card disbursements:</t>
  </si>
  <si>
    <t>Total payments received from all sources:</t>
  </si>
  <si>
    <t>Total check/credit card payments received from other sources:</t>
  </si>
  <si>
    <t>Total check/credit card payments received from participants:</t>
  </si>
  <si>
    <t>Total check/credit card payments refunded to participants:</t>
  </si>
  <si>
    <t>Net payments received less disbursements:</t>
  </si>
  <si>
    <t>List all check/credit card refunds to participants</t>
  </si>
  <si>
    <t>List all check/credit card disbursements to other sources</t>
  </si>
  <si>
    <t>Total Refunded</t>
  </si>
  <si>
    <t>Total participant refunds/vendor pmts:</t>
  </si>
  <si>
    <t>Quickbooks Trip Revenue</t>
  </si>
  <si>
    <t>Quickbooks Trip Expenses</t>
  </si>
  <si>
    <t>Quickbooks Profit/Loss</t>
  </si>
  <si>
    <t>Difference Between Report and Quickbooks</t>
  </si>
  <si>
    <t>OFFICE USE ONLY</t>
  </si>
  <si>
    <r>
      <t xml:space="preserve">Instead of laboriously entering every participant's name &amp; payment amt, you can just enter the total from the Wild Apricot file bottom line. </t>
    </r>
    <r>
      <rPr>
        <b/>
        <i/>
        <u/>
        <sz val="11"/>
        <color rgb="FFFF0000"/>
        <rFont val="Arial"/>
        <family val="2"/>
      </rPr>
      <t xml:space="preserve">BE SURE TO INCLUDE THE WILD APRICOT DOWNLOAD AS A SEPARATE TAB </t>
    </r>
    <r>
      <rPr>
        <b/>
        <sz val="11"/>
        <color rgb="FFFF0000"/>
        <rFont val="Arial"/>
        <family val="2"/>
      </rPr>
      <t>(see tab labeled "Wild Apricot Example" below). CONTACT GARY RUBENS FOR HELP, IF NEEDED.</t>
    </r>
  </si>
  <si>
    <t>See attached</t>
  </si>
  <si>
    <t>Email</t>
  </si>
  <si>
    <t>Gender</t>
  </si>
  <si>
    <t>First name</t>
  </si>
  <si>
    <t>Last name</t>
  </si>
  <si>
    <t>Invoice #</t>
  </si>
  <si>
    <t>Payment type</t>
  </si>
  <si>
    <t/>
  </si>
  <si>
    <t>Online</t>
  </si>
  <si>
    <t>M</t>
  </si>
  <si>
    <t>F</t>
  </si>
  <si>
    <t>Richard</t>
  </si>
  <si>
    <t>Online/Offline</t>
  </si>
  <si>
    <t>Total</t>
  </si>
  <si>
    <t>Online;_x000D_
Offline</t>
  </si>
  <si>
    <t>Rick</t>
  </si>
  <si>
    <t>Lawrence</t>
  </si>
  <si>
    <t>Glenn</t>
  </si>
  <si>
    <t>Eric</t>
  </si>
  <si>
    <t>Ellen</t>
  </si>
  <si>
    <t>Travel Proctectors</t>
  </si>
  <si>
    <t>Thanks.</t>
  </si>
  <si>
    <t>Bev</t>
  </si>
  <si>
    <t xml:space="preserve">Edward </t>
  </si>
  <si>
    <t xml:space="preserve"> </t>
  </si>
  <si>
    <t>WA Open Bal</t>
  </si>
  <si>
    <t>DIFF</t>
  </si>
  <si>
    <t>Payment date</t>
  </si>
  <si>
    <t>Invoice date</t>
  </si>
  <si>
    <t>Invoice open balance</t>
  </si>
  <si>
    <t>Invoice full amount</t>
  </si>
  <si>
    <t>If you have questions, let me know.</t>
  </si>
  <si>
    <t>I’ve attached a spreadsheet which reconciles QuickBooks participant revenue for your trip with Wild Apricot invoices.</t>
  </si>
  <si>
    <t>Cc: captain.ken@email4u.com; 'Gary Rubens' &lt;gkrubens@verizon.net&gt;; joegilbertresults@hotmail.com</t>
  </si>
  <si>
    <t>From: Beverly Ashcraft &lt;bevashcraft@comcast.net&gt;</t>
  </si>
  <si>
    <t>-----Original Message-----</t>
  </si>
  <si>
    <t>Gross Total</t>
  </si>
  <si>
    <t>You need to add the section below to get necessary total Gross and Refunds</t>
  </si>
  <si>
    <t>Death Valley, Nevada Summer Ski</t>
  </si>
  <si>
    <t>3W9999</t>
  </si>
  <si>
    <t>Joe Schlobotnick</t>
  </si>
  <si>
    <t>John</t>
  </si>
  <si>
    <t>Sue</t>
  </si>
  <si>
    <t>Karen</t>
  </si>
  <si>
    <t>Peter</t>
  </si>
  <si>
    <t>Leslie</t>
  </si>
  <si>
    <t>Henry</t>
  </si>
  <si>
    <t>Carol</t>
  </si>
  <si>
    <t>Cynthia</t>
  </si>
  <si>
    <t>Ruth</t>
  </si>
  <si>
    <t>Harry</t>
  </si>
  <si>
    <t>Mimi</t>
  </si>
  <si>
    <t>Janet</t>
  </si>
  <si>
    <t>Smith</t>
  </si>
  <si>
    <t>Jones</t>
  </si>
  <si>
    <t>1230/2021</t>
  </si>
  <si>
    <t>JohnSmith@Verizon.net</t>
  </si>
  <si>
    <t>SueSmith@Verizon.net</t>
  </si>
  <si>
    <t>EllenSmith@Verizon.net</t>
  </si>
  <si>
    <t>KarenSmith@Verizon.net</t>
  </si>
  <si>
    <t>MichaelSmith@Verizon.net</t>
  </si>
  <si>
    <t>PeterSmith@Verizon.net</t>
  </si>
  <si>
    <t>LeslieSmith@Verizon.net</t>
  </si>
  <si>
    <t>HenrySmith@Verizon.net</t>
  </si>
  <si>
    <t>CarolSmith@Verizon.net</t>
  </si>
  <si>
    <t>CynthiaSmith@Verizon.net</t>
  </si>
  <si>
    <t>RuthSmith@Verizon.net</t>
  </si>
  <si>
    <t>RickSmith@Verizon.net</t>
  </si>
  <si>
    <t>EricSmith@Verizon.net</t>
  </si>
  <si>
    <t>LawrenceJones@Verizon.net</t>
  </si>
  <si>
    <t>RichardJones@Verizon.net</t>
  </si>
  <si>
    <t>MimiJones@Verizon.net</t>
  </si>
  <si>
    <t>GlennJones@Verizon.net</t>
  </si>
  <si>
    <t>Edward Jones@Verizon.net</t>
  </si>
  <si>
    <t>HarryJones@Verizon.net</t>
  </si>
  <si>
    <t>JanetJones@Verizon.net</t>
  </si>
  <si>
    <t>You need to add the total below</t>
  </si>
  <si>
    <t>To: John T Leader &lt;LeaderJT@verizon.net&gt;</t>
  </si>
  <si>
    <t>Sent: Wed, Mar 15, 2022 4:13 pm</t>
  </si>
  <si>
    <t>Subject: Death Valley Particpant Revenue</t>
  </si>
  <si>
    <t>John,</t>
  </si>
  <si>
    <t>This should help you prepare the yellow financial form (I’ve also attached a template for your use). Please remember that your financial and all cancellation refunds are to be completed no more than 30 days after your trip finishes (September 20).</t>
  </si>
  <si>
    <t>Ski.com - 1/8/21</t>
  </si>
  <si>
    <t>Ski.com - 7/29/21</t>
  </si>
  <si>
    <t>Ski.com - 8/16/22</t>
  </si>
  <si>
    <t>Ski.com - 9/9/22</t>
  </si>
  <si>
    <t>Ski.com - 9/16/22</t>
  </si>
  <si>
    <t>8/20/22 Taco / Pizza Party (Food)</t>
  </si>
  <si>
    <t>8/20/22 Taco / Pizza Party (Drinks)</t>
  </si>
  <si>
    <t>Ellen Smith Cancellation</t>
  </si>
  <si>
    <t>Carol Smith Over paid ground only</t>
  </si>
  <si>
    <t>Glenn Jones Overpaid ground only</t>
  </si>
  <si>
    <t>This matches column S on the "QuickBooks EXAMPLE"</t>
  </si>
  <si>
    <t>QuickBooks Total</t>
  </si>
  <si>
    <t>Wild Apricot Total</t>
  </si>
  <si>
    <t>Click on "Events"</t>
  </si>
  <si>
    <t>"Export registrants" will export a summary of all the data collected when someone registers for a trip and totals for how much is paid and what is still due.</t>
  </si>
  <si>
    <t>Click on "Admin view"</t>
  </si>
  <si>
    <t>Enter Trip Leader Password, see below:</t>
  </si>
  <si>
    <t>Scroll down until you find your "Event"</t>
  </si>
  <si>
    <t>Make sure that the "Event" you are looking for is within the date range that appears.  If it is not within the date range, change the date range.  Next hit "Apply"</t>
  </si>
  <si>
    <t>Click on "Financial transactions"</t>
  </si>
  <si>
    <t>Click on "Export" and on the drop down click on "Export invoices"</t>
  </si>
  <si>
    <t>This is the report you get if you select "Export all fields":</t>
  </si>
  <si>
    <t>It is the data that Bev provides as on the tab called "Wild Apricot EXAMPLE.  The only difference is that she did not export all of the fields, just a select few.</t>
  </si>
  <si>
    <t>Next find your event and click on it.  The event highlighted below is Larry's "BRSC Western Carnival, S. Lake Tahoe, Ski Heavenly, CA - February 3 to 10, 2023.</t>
  </si>
  <si>
    <t>This will produce data like that on the tab labeled "Wild Apricot EXAMPLE"</t>
  </si>
  <si>
    <t>Middle Name/Initial</t>
  </si>
  <si>
    <t>Postal Zip Code</t>
  </si>
  <si>
    <t>Primary Phone</t>
  </si>
  <si>
    <t>Mobile Phone</t>
  </si>
  <si>
    <t>Organization - SCWDC</t>
  </si>
  <si>
    <t>User ID</t>
  </si>
  <si>
    <t>Origin</t>
  </si>
  <si>
    <t>Origin details</t>
  </si>
  <si>
    <t>Ticket type (only for event invoices)</t>
  </si>
  <si>
    <t>Other taxes</t>
  </si>
  <si>
    <t>Currency</t>
  </si>
  <si>
    <t>Status</t>
  </si>
  <si>
    <t>Settled payment type(s)</t>
  </si>
  <si>
    <t>Internal notes</t>
  </si>
  <si>
    <t>Comments for payer</t>
  </si>
  <si>
    <t>Christina</t>
  </si>
  <si>
    <t>V</t>
  </si>
  <si>
    <t>22066</t>
  </si>
  <si>
    <t>16363</t>
  </si>
  <si>
    <t>Event registration</t>
  </si>
  <si>
    <t>BRSC Western Carnival, S. Lake Tahoe, Ski Heavenly Valley, CA - February 3 to 10, 2024 (2/3/2024 1:00:00 PM)</t>
  </si>
  <si>
    <t>ADVANCE REGISTRATION</t>
  </si>
  <si>
    <t>USD</t>
  </si>
  <si>
    <t>Fully paid</t>
  </si>
  <si>
    <t>7/25/2023 4:27:38 PM</t>
  </si>
  <si>
    <t>Online payment (Wild Apricot Payment)</t>
  </si>
  <si>
    <t>Iva</t>
  </si>
  <si>
    <t>E</t>
  </si>
  <si>
    <t>23451</t>
  </si>
  <si>
    <t>16150</t>
  </si>
  <si>
    <t>Voided</t>
  </si>
  <si>
    <t>Registration was canceled</t>
  </si>
  <si>
    <t>Elizabeth</t>
  </si>
  <si>
    <t>20147</t>
  </si>
  <si>
    <t>16126</t>
  </si>
  <si>
    <t>7/8/2023 7:05:14 AM</t>
  </si>
  <si>
    <t>16125</t>
  </si>
  <si>
    <t>7/8/2023 7:01:37 AM</t>
  </si>
  <si>
    <t>16124</t>
  </si>
  <si>
    <t>7/8/2023 6:56:24 AM</t>
  </si>
  <si>
    <t>Lauren</t>
  </si>
  <si>
    <t>94109</t>
  </si>
  <si>
    <t>16107</t>
  </si>
  <si>
    <t>7/7/2023 3:11:16 PM</t>
  </si>
  <si>
    <t>Justin</t>
  </si>
  <si>
    <t>N</t>
  </si>
  <si>
    <t>23435</t>
  </si>
  <si>
    <t>16024</t>
  </si>
  <si>
    <t>7/4/2023 11:45:26 PM</t>
  </si>
  <si>
    <t>16023</t>
  </si>
  <si>
    <t>7/4/2023 11:35:43 PM</t>
  </si>
  <si>
    <t>20175</t>
  </si>
  <si>
    <t>16011</t>
  </si>
  <si>
    <t>Payment in Full - no lifts</t>
  </si>
  <si>
    <t>7/4/2023 11:30:13 AM</t>
  </si>
  <si>
    <t>Daniel</t>
  </si>
  <si>
    <t>B</t>
  </si>
  <si>
    <t>20120</t>
  </si>
  <si>
    <t>15984</t>
  </si>
  <si>
    <t>7/3/2023 9:58:03 AM</t>
  </si>
  <si>
    <t>I</t>
  </si>
  <si>
    <t>15983</t>
  </si>
  <si>
    <t>7/3/2023 9:48:48 AM</t>
  </si>
  <si>
    <t>William</t>
  </si>
  <si>
    <t>15936</t>
  </si>
  <si>
    <t>7/1/2023 7:36:11 PM</t>
  </si>
  <si>
    <t>15932</t>
  </si>
  <si>
    <t>7/1/2023 7:12:16 PM</t>
  </si>
  <si>
    <t>(703) 555-5555</t>
  </si>
  <si>
    <t>(571) 555-5555</t>
  </si>
  <si>
    <t>Event registration_x000D_ Garrett Jones</t>
  </si>
  <si>
    <t>Event registration_x000D_ Cary Jones</t>
  </si>
  <si>
    <t>Event registration Cynthia Jones</t>
  </si>
  <si>
    <t>ChristinaJones@AOL.com</t>
  </si>
  <si>
    <t>IvaJones@AOL.com</t>
  </si>
  <si>
    <t>ElizabethJones@AOL.com</t>
  </si>
  <si>
    <t>LaurenJones@AOL.com</t>
  </si>
  <si>
    <t>JustinJones@AOL.com</t>
  </si>
  <si>
    <t>RichardJones@AOL.com</t>
  </si>
  <si>
    <t>DanielJones@AOL.com</t>
  </si>
  <si>
    <t>PeterJones@AOL.com</t>
  </si>
  <si>
    <t>WilliamJones@AOL.com</t>
  </si>
  <si>
    <t>I also changed the names, email and etc. to avoid identifying individuals.</t>
  </si>
  <si>
    <t>Start by logging into the SCWDC web site with the trip leader password.</t>
  </si>
  <si>
    <t>The Wild Apricot EXAMPLE has only some of the available fields, this shows you how to export all the available fields.</t>
  </si>
  <si>
    <t>Event registration_x000D_ Bill Jones</t>
  </si>
  <si>
    <t>Refund are always a negative number</t>
  </si>
  <si>
    <t>This is a step by step group of Wild Apricot screen shots with directions on how to get the information as seen on the tab called "Wild Apricot EXAMPLE"</t>
  </si>
  <si>
    <t>Instead of laboriously entering every participant's name &amp; payment amt, you can just enter the total from the Wild Apricot file bottom line. BE SURE TO INCLUDE THE WILD APRICOT export AS A SEPARATE TAB (see tab labeled "Wild Apricot Example" below). CONTACT GARY RUBENS FOR HELP, IF NEEDED.  Also include the QuickBooks reconcilement from Bev, seperate tab.</t>
  </si>
</sst>
</file>

<file path=xl/styles.xml><?xml version="1.0" encoding="utf-8"?>
<styleSheet xmlns="http://schemas.openxmlformats.org/spreadsheetml/2006/main">
  <numFmts count="7">
    <numFmt numFmtId="8" formatCode="&quot;$&quot;#,##0.00_);[Red]\(&quot;$&quot;#,##0.00\)"/>
    <numFmt numFmtId="164" formatCode="0."/>
    <numFmt numFmtId="165" formatCode="&quot;$&quot;#,##0.00"/>
    <numFmt numFmtId="166" formatCode="[$-409]mmmm\ d\,\ yyyy;@"/>
    <numFmt numFmtId="167" formatCode="mm/dd/yyyy"/>
    <numFmt numFmtId="168" formatCode="##0"/>
    <numFmt numFmtId="169" formatCode="dddd&quot;,&quot;\ mmmm\ dd&quot;,&quot;\ yyyy"/>
  </numFmts>
  <fonts count="35">
    <font>
      <sz val="11"/>
      <color theme="1"/>
      <name val="Calibri"/>
      <family val="2"/>
      <scheme val="minor"/>
    </font>
    <font>
      <sz val="12"/>
      <color theme="1"/>
      <name val="Calibri"/>
      <family val="2"/>
      <scheme val="minor"/>
    </font>
    <font>
      <b/>
      <sz val="12"/>
      <color theme="1"/>
      <name val="Arial"/>
      <family val="2"/>
    </font>
    <font>
      <b/>
      <u/>
      <sz val="12"/>
      <color theme="1"/>
      <name val="Arial"/>
      <family val="2"/>
    </font>
    <font>
      <b/>
      <sz val="10"/>
      <color theme="1"/>
      <name val="Arial"/>
      <family val="2"/>
    </font>
    <font>
      <b/>
      <u/>
      <sz val="10"/>
      <color theme="1"/>
      <name val="Arial"/>
      <family val="2"/>
    </font>
    <font>
      <i/>
      <sz val="10"/>
      <color theme="1"/>
      <name val="Arial"/>
      <family val="2"/>
    </font>
    <font>
      <sz val="12"/>
      <color theme="1"/>
      <name val="Arial"/>
      <family val="2"/>
    </font>
    <font>
      <sz val="10"/>
      <color theme="1"/>
      <name val="Arial"/>
      <family val="2"/>
    </font>
    <font>
      <b/>
      <u val="singleAccounting"/>
      <sz val="10"/>
      <color theme="1"/>
      <name val="Arial"/>
      <family val="2"/>
    </font>
    <font>
      <sz val="10"/>
      <color indexed="8"/>
      <name val="Arial"/>
      <family val="2"/>
    </font>
    <font>
      <sz val="12"/>
      <name val="Arial"/>
      <family val="2"/>
    </font>
    <font>
      <sz val="11"/>
      <color theme="1"/>
      <name val="Arial"/>
      <family val="2"/>
    </font>
    <font>
      <b/>
      <sz val="11"/>
      <color theme="1"/>
      <name val="Arial"/>
      <family val="2"/>
    </font>
    <font>
      <b/>
      <sz val="12"/>
      <color theme="1"/>
      <name val="Calibri"/>
      <family val="2"/>
      <scheme val="minor"/>
    </font>
    <font>
      <b/>
      <sz val="11"/>
      <color rgb="FFFF0000"/>
      <name val="Arial"/>
      <family val="2"/>
    </font>
    <font>
      <b/>
      <sz val="12"/>
      <color rgb="FF0066FF"/>
      <name val="Arial"/>
      <family val="2"/>
    </font>
    <font>
      <sz val="11"/>
      <color rgb="FF0066FF"/>
      <name val="Arial"/>
      <family val="2"/>
    </font>
    <font>
      <sz val="10"/>
      <color rgb="FF0066FF"/>
      <name val="Arial"/>
      <family val="2"/>
    </font>
    <font>
      <b/>
      <sz val="11"/>
      <color theme="1"/>
      <name val="Calibri"/>
      <family val="2"/>
      <scheme val="minor"/>
    </font>
    <font>
      <b/>
      <u val="doubleAccounting"/>
      <sz val="10"/>
      <color theme="1"/>
      <name val="Arial"/>
      <family val="2"/>
    </font>
    <font>
      <sz val="12"/>
      <color theme="1"/>
      <name val="Calibri"/>
      <family val="2"/>
      <scheme val="minor"/>
    </font>
    <font>
      <b/>
      <u val="doubleAccounting"/>
      <sz val="12"/>
      <color theme="1"/>
      <name val="Arial"/>
      <family val="2"/>
    </font>
    <font>
      <b/>
      <i/>
      <u/>
      <sz val="11"/>
      <color rgb="FFFF0000"/>
      <name val="Arial"/>
      <family val="2"/>
    </font>
    <font>
      <sz val="9"/>
      <color indexed="81"/>
      <name val="Tahoma"/>
      <family val="2"/>
    </font>
    <font>
      <b/>
      <sz val="9"/>
      <color indexed="81"/>
      <name val="Tahoma"/>
      <family val="2"/>
    </font>
    <font>
      <u val="doubleAccounting"/>
      <sz val="11"/>
      <color theme="1"/>
      <name val="Arial"/>
      <family val="2"/>
    </font>
    <font>
      <b/>
      <sz val="10"/>
      <color indexed="8"/>
      <name val="Arial"/>
      <family val="2"/>
    </font>
    <font>
      <sz val="11"/>
      <color indexed="8"/>
      <name val="Calibri"/>
      <family val="2"/>
      <scheme val="minor"/>
    </font>
    <font>
      <sz val="11"/>
      <color rgb="FF000000"/>
      <name val="Calibri"/>
      <family val="2"/>
    </font>
    <font>
      <sz val="12"/>
      <color rgb="FF000000"/>
      <name val="Arial"/>
      <family val="2"/>
    </font>
    <font>
      <u/>
      <sz val="10"/>
      <color theme="10"/>
      <name val="Arial"/>
      <family val="2"/>
    </font>
    <font>
      <sz val="10"/>
      <color rgb="FF2315AB"/>
      <name val="Arial"/>
      <family val="2"/>
    </font>
    <font>
      <sz val="10"/>
      <color rgb="FFFF0000"/>
      <name val="Arial"/>
      <family val="2"/>
    </font>
    <font>
      <sz val="11"/>
      <color rgb="FFFF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indexed="17"/>
        <bgColor indexed="16"/>
      </patternFill>
    </fill>
    <fill>
      <patternFill patternType="solid">
        <fgColor theme="0" tint="-0.249977111117893"/>
        <bgColor indexed="64"/>
      </patternFill>
    </fill>
  </fills>
  <borders count="34">
    <border>
      <left/>
      <right/>
      <top/>
      <bottom/>
      <diagonal/>
    </border>
    <border>
      <left/>
      <right/>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ck">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double">
        <color auto="1"/>
      </bottom>
      <diagonal/>
    </border>
  </borders>
  <cellStyleXfs count="4">
    <xf numFmtId="0" fontId="0" fillId="0" borderId="0"/>
    <xf numFmtId="0" fontId="10" fillId="0" borderId="0"/>
    <xf numFmtId="0" fontId="28" fillId="0" borderId="0"/>
    <xf numFmtId="0" fontId="31" fillId="0" borderId="0" applyNumberFormat="0" applyFill="0" applyBorder="0" applyAlignment="0" applyProtection="0"/>
  </cellStyleXfs>
  <cellXfs count="295">
    <xf numFmtId="0" fontId="0" fillId="0" borderId="0" xfId="0"/>
    <xf numFmtId="0" fontId="3" fillId="0" borderId="0" xfId="0" applyFont="1"/>
    <xf numFmtId="0" fontId="2" fillId="0" borderId="0" xfId="0" applyFont="1"/>
    <xf numFmtId="0" fontId="6" fillId="0" borderId="0" xfId="0" applyFont="1"/>
    <xf numFmtId="0" fontId="7" fillId="0" borderId="0" xfId="0" applyFont="1"/>
    <xf numFmtId="0" fontId="8" fillId="0" borderId="0" xfId="0" applyFont="1"/>
    <xf numFmtId="0" fontId="5" fillId="0" borderId="0" xfId="0" applyFont="1"/>
    <xf numFmtId="0" fontId="8" fillId="0" borderId="0" xfId="0" quotePrefix="1" applyFont="1" applyAlignment="1">
      <alignment horizontal="left"/>
    </xf>
    <xf numFmtId="0" fontId="4" fillId="0" borderId="0" xfId="0" quotePrefix="1" applyFont="1" applyAlignment="1">
      <alignment horizontal="right"/>
    </xf>
    <xf numFmtId="0" fontId="8" fillId="0" borderId="0" xfId="0" quotePrefix="1" applyFont="1" applyAlignment="1">
      <alignment horizontal="left" vertical="center"/>
    </xf>
    <xf numFmtId="0" fontId="8" fillId="0" borderId="1" xfId="0" quotePrefix="1" applyFont="1" applyBorder="1" applyAlignment="1">
      <alignment horizontal="left" vertical="center"/>
    </xf>
    <xf numFmtId="0" fontId="12" fillId="0" borderId="0" xfId="0" applyFont="1"/>
    <xf numFmtId="0" fontId="13" fillId="0" borderId="0" xfId="0" quotePrefix="1" applyFont="1" applyAlignment="1">
      <alignment horizontal="left"/>
    </xf>
    <xf numFmtId="0" fontId="3" fillId="0" borderId="0" xfId="0" quotePrefix="1" applyFont="1" applyAlignment="1">
      <alignment horizontal="left"/>
    </xf>
    <xf numFmtId="165" fontId="8" fillId="0" borderId="1" xfId="0" quotePrefix="1" applyNumberFormat="1" applyFont="1" applyBorder="1" applyAlignment="1">
      <alignment horizontal="left" vertical="center"/>
    </xf>
    <xf numFmtId="165" fontId="12" fillId="0" borderId="0" xfId="0" applyNumberFormat="1" applyFont="1"/>
    <xf numFmtId="0" fontId="12" fillId="0" borderId="0" xfId="0" quotePrefix="1" applyFont="1" applyAlignment="1">
      <alignment horizontal="left"/>
    </xf>
    <xf numFmtId="0" fontId="15" fillId="0" borderId="0" xfId="0" quotePrefix="1" applyFont="1" applyAlignment="1">
      <alignment horizontal="left"/>
    </xf>
    <xf numFmtId="0" fontId="15" fillId="0" borderId="0" xfId="0" applyFont="1"/>
    <xf numFmtId="165" fontId="7" fillId="0" borderId="0" xfId="0" applyNumberFormat="1" applyFont="1"/>
    <xf numFmtId="165" fontId="2" fillId="0" borderId="0" xfId="0" applyNumberFormat="1" applyFont="1"/>
    <xf numFmtId="0" fontId="8" fillId="0" borderId="4" xfId="0" quotePrefix="1" applyFont="1" applyBorder="1" applyAlignment="1">
      <alignment horizontal="left" vertical="center"/>
    </xf>
    <xf numFmtId="0" fontId="17" fillId="0" borderId="0" xfId="0" applyFont="1"/>
    <xf numFmtId="165" fontId="17" fillId="0" borderId="0" xfId="0" applyNumberFormat="1" applyFont="1"/>
    <xf numFmtId="0" fontId="16" fillId="0" borderId="0" xfId="0" quotePrefix="1" applyFont="1" applyAlignment="1">
      <alignment horizontal="left"/>
    </xf>
    <xf numFmtId="165" fontId="18" fillId="2" borderId="5" xfId="0" quotePrefix="1" applyNumberFormat="1" applyFont="1" applyFill="1" applyBorder="1" applyAlignment="1">
      <alignment horizontal="left"/>
    </xf>
    <xf numFmtId="165" fontId="20" fillId="0" borderId="0" xfId="0" applyNumberFormat="1" applyFont="1"/>
    <xf numFmtId="165" fontId="13" fillId="0" borderId="5" xfId="0" quotePrefix="1" applyNumberFormat="1" applyFont="1" applyBorder="1" applyAlignment="1">
      <alignment horizontal="center"/>
    </xf>
    <xf numFmtId="165" fontId="20" fillId="0" borderId="5" xfId="0" applyNumberFormat="1" applyFont="1" applyBorder="1" applyAlignment="1">
      <alignment horizontal="right" vertical="center"/>
    </xf>
    <xf numFmtId="0" fontId="16" fillId="0" borderId="0" xfId="0" applyFont="1" applyAlignment="1">
      <alignment horizontal="left"/>
    </xf>
    <xf numFmtId="0" fontId="12" fillId="0" borderId="0" xfId="0" applyFont="1" applyAlignment="1">
      <alignment vertical="top"/>
    </xf>
    <xf numFmtId="165" fontId="13" fillId="0" borderId="0" xfId="0" quotePrefix="1" applyNumberFormat="1" applyFont="1" applyAlignment="1">
      <alignment horizontal="center" vertical="center"/>
    </xf>
    <xf numFmtId="164" fontId="2" fillId="0" borderId="0" xfId="0" applyNumberFormat="1" applyFont="1" applyAlignment="1">
      <alignment horizontal="center" vertical="center"/>
    </xf>
    <xf numFmtId="0" fontId="0" fillId="0" borderId="0" xfId="0" applyAlignment="1">
      <alignment horizontal="left" vertical="center"/>
    </xf>
    <xf numFmtId="0" fontId="0" fillId="0" borderId="0" xfId="0" applyAlignment="1">
      <alignment vertical="top"/>
    </xf>
    <xf numFmtId="0" fontId="8" fillId="0" borderId="0" xfId="0" quotePrefix="1" applyFont="1" applyAlignment="1" applyProtection="1">
      <alignment horizontal="left" vertical="center"/>
      <protection locked="0"/>
    </xf>
    <xf numFmtId="0" fontId="12" fillId="0" borderId="0" xfId="0" quotePrefix="1" applyFont="1" applyAlignment="1" applyProtection="1">
      <alignment horizontal="left" vertical="center"/>
      <protection locked="0"/>
    </xf>
    <xf numFmtId="0" fontId="11" fillId="2" borderId="6" xfId="0" applyFont="1" applyFill="1" applyBorder="1" applyAlignment="1" applyProtection="1">
      <alignment horizontal="left" vertical="center"/>
      <protection locked="0"/>
    </xf>
    <xf numFmtId="0" fontId="11" fillId="2" borderId="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2" fillId="0" borderId="0" xfId="0" applyFont="1" applyAlignment="1" applyProtection="1">
      <alignment horizontal="left" vertical="center"/>
      <protection locked="0"/>
    </xf>
    <xf numFmtId="165" fontId="11" fillId="2" borderId="21" xfId="0" applyNumberFormat="1" applyFont="1" applyFill="1" applyBorder="1" applyAlignment="1" applyProtection="1">
      <alignment horizontal="right" vertical="center"/>
      <protection locked="0"/>
    </xf>
    <xf numFmtId="165" fontId="11" fillId="2" borderId="22" xfId="0" applyNumberFormat="1" applyFont="1" applyFill="1" applyBorder="1" applyAlignment="1" applyProtection="1">
      <alignment horizontal="right" vertical="center"/>
      <protection locked="0"/>
    </xf>
    <xf numFmtId="0" fontId="15" fillId="0" borderId="0" xfId="0" quotePrefix="1" applyFont="1" applyAlignment="1">
      <alignment horizontal="left" vertical="center"/>
    </xf>
    <xf numFmtId="165" fontId="9" fillId="0" borderId="0" xfId="0" applyNumberFormat="1" applyFont="1" applyAlignment="1">
      <alignment horizontal="right" vertical="center"/>
    </xf>
    <xf numFmtId="0" fontId="2" fillId="2" borderId="5" xfId="0" applyFont="1" applyFill="1" applyBorder="1" applyAlignment="1" applyProtection="1">
      <alignment horizontal="left" vertical="center"/>
      <protection locked="0"/>
    </xf>
    <xf numFmtId="165" fontId="22" fillId="0" borderId="0" xfId="0" applyNumberFormat="1" applyFont="1" applyAlignment="1">
      <alignment horizontal="right" vertical="center"/>
    </xf>
    <xf numFmtId="8" fontId="22" fillId="0" borderId="0" xfId="0" applyNumberFormat="1" applyFont="1" applyAlignment="1">
      <alignment horizontal="right" vertical="center"/>
    </xf>
    <xf numFmtId="165" fontId="22" fillId="0" borderId="0" xfId="0" applyNumberFormat="1" applyFont="1"/>
    <xf numFmtId="0" fontId="0" fillId="0" borderId="0" xfId="0" applyAlignment="1">
      <alignment horizontal="left" vertical="center" wrapText="1"/>
    </xf>
    <xf numFmtId="165" fontId="11" fillId="2" borderId="6" xfId="0" applyNumberFormat="1" applyFont="1" applyFill="1" applyBorder="1" applyAlignment="1" applyProtection="1">
      <alignment horizontal="right" vertical="center"/>
      <protection locked="0"/>
    </xf>
    <xf numFmtId="165" fontId="8" fillId="0" borderId="1" xfId="0" quotePrefix="1" applyNumberFormat="1" applyFont="1" applyBorder="1" applyAlignment="1" applyProtection="1">
      <alignment horizontal="left" vertical="center"/>
      <protection locked="0"/>
    </xf>
    <xf numFmtId="0" fontId="12" fillId="0" borderId="0" xfId="0" applyFont="1" applyAlignment="1">
      <alignment horizontal="left" vertical="center"/>
    </xf>
    <xf numFmtId="165" fontId="13" fillId="0" borderId="0" xfId="0" applyNumberFormat="1" applyFont="1" applyAlignment="1">
      <alignment horizontal="right" vertical="center"/>
    </xf>
    <xf numFmtId="0" fontId="12" fillId="3" borderId="0" xfId="0" applyFont="1" applyFill="1"/>
    <xf numFmtId="165" fontId="12" fillId="3" borderId="18" xfId="0" applyNumberFormat="1" applyFont="1" applyFill="1" applyBorder="1"/>
    <xf numFmtId="165" fontId="12" fillId="3" borderId="5" xfId="0" applyNumberFormat="1" applyFont="1" applyFill="1" applyBorder="1"/>
    <xf numFmtId="165" fontId="13" fillId="3" borderId="5" xfId="0" applyNumberFormat="1" applyFont="1" applyFill="1" applyBorder="1"/>
    <xf numFmtId="8" fontId="26" fillId="3" borderId="20" xfId="0" applyNumberFormat="1" applyFont="1" applyFill="1" applyBorder="1"/>
    <xf numFmtId="0" fontId="15" fillId="0" borderId="3" xfId="0" quotePrefix="1" applyFont="1" applyBorder="1" applyAlignment="1">
      <alignment horizontal="left"/>
    </xf>
    <xf numFmtId="165" fontId="11" fillId="2" borderId="19" xfId="0" applyNumberFormat="1" applyFont="1" applyFill="1" applyBorder="1" applyAlignment="1" applyProtection="1">
      <alignment horizontal="right" vertical="center"/>
      <protection locked="0"/>
    </xf>
    <xf numFmtId="165" fontId="11" fillId="2" borderId="23" xfId="0" applyNumberFormat="1" applyFont="1" applyFill="1" applyBorder="1" applyAlignment="1" applyProtection="1">
      <alignment horizontal="right" vertical="center"/>
      <protection locked="0"/>
    </xf>
    <xf numFmtId="165" fontId="11" fillId="2" borderId="24" xfId="0" applyNumberFormat="1" applyFont="1" applyFill="1" applyBorder="1" applyAlignment="1" applyProtection="1">
      <alignment horizontal="right" vertical="center"/>
      <protection locked="0"/>
    </xf>
    <xf numFmtId="0" fontId="8" fillId="0" borderId="2" xfId="0" quotePrefix="1" applyFont="1" applyBorder="1" applyAlignment="1">
      <alignment horizontal="left" vertical="center"/>
    </xf>
    <xf numFmtId="0" fontId="8" fillId="0" borderId="15" xfId="0" quotePrefix="1" applyFont="1" applyBorder="1" applyAlignment="1">
      <alignment horizontal="left" vertical="center"/>
    </xf>
    <xf numFmtId="0" fontId="10" fillId="0" borderId="0" xfId="1"/>
    <xf numFmtId="4" fontId="10" fillId="0" borderId="0" xfId="1" applyNumberFormat="1" applyAlignment="1"/>
    <xf numFmtId="0" fontId="10" fillId="0" borderId="0" xfId="1" applyNumberFormat="1" applyFont="1" applyFill="1" applyBorder="1" applyAlignment="1" applyProtection="1">
      <alignment horizontal="left" vertical="top"/>
    </xf>
    <xf numFmtId="0" fontId="27" fillId="4" borderId="0" xfId="1" applyNumberFormat="1" applyFont="1" applyFill="1" applyBorder="1" applyAlignment="1" applyProtection="1">
      <alignment horizontal="left" vertical="top"/>
    </xf>
    <xf numFmtId="165" fontId="15" fillId="0" borderId="0" xfId="0" applyNumberFormat="1" applyFont="1"/>
    <xf numFmtId="2" fontId="10" fillId="0" borderId="0" xfId="1" applyNumberFormat="1"/>
    <xf numFmtId="4" fontId="10" fillId="0" borderId="0" xfId="1" applyNumberFormat="1"/>
    <xf numFmtId="4" fontId="10" fillId="0" borderId="0" xfId="1" applyNumberFormat="1" applyFont="1" applyFill="1" applyBorder="1" applyAlignment="1" applyProtection="1">
      <alignment horizontal="left" vertical="top"/>
    </xf>
    <xf numFmtId="167" fontId="10" fillId="0" borderId="0" xfId="1" applyNumberFormat="1" applyFont="1" applyFill="1" applyBorder="1" applyAlignment="1" applyProtection="1">
      <alignment horizontal="left" vertical="top"/>
    </xf>
    <xf numFmtId="0" fontId="10" fillId="0" borderId="0" xfId="1" applyNumberFormat="1" applyFont="1" applyFill="1" applyBorder="1" applyAlignment="1" applyProtection="1">
      <alignment horizontal="left" vertical="top" wrapText="1"/>
    </xf>
    <xf numFmtId="0" fontId="31" fillId="0" borderId="0" xfId="3" applyNumberFormat="1" applyFill="1" applyBorder="1" applyAlignment="1" applyProtection="1">
      <alignment horizontal="left" vertical="top"/>
    </xf>
    <xf numFmtId="0" fontId="10" fillId="0" borderId="0" xfId="1" applyAlignment="1">
      <alignment vertical="top"/>
    </xf>
    <xf numFmtId="0" fontId="10" fillId="0" borderId="0" xfId="1" applyFont="1"/>
    <xf numFmtId="2" fontId="10" fillId="0" borderId="0" xfId="1" applyNumberFormat="1" applyFont="1"/>
    <xf numFmtId="4" fontId="10" fillId="0" borderId="0" xfId="1" applyNumberFormat="1" applyFont="1"/>
    <xf numFmtId="2" fontId="10" fillId="0" borderId="0" xfId="1" applyNumberFormat="1" applyFont="1" applyFill="1" applyBorder="1" applyAlignment="1" applyProtection="1">
      <alignment horizontal="left" vertical="top"/>
    </xf>
    <xf numFmtId="16" fontId="10" fillId="0" borderId="0" xfId="1" applyNumberFormat="1" applyFont="1" applyFill="1" applyBorder="1" applyAlignment="1" applyProtection="1">
      <alignment horizontal="left" vertical="top"/>
    </xf>
    <xf numFmtId="14" fontId="10" fillId="0" borderId="0" xfId="1" applyNumberFormat="1" applyFont="1" applyFill="1" applyBorder="1" applyAlignment="1" applyProtection="1">
      <alignment horizontal="left" vertical="top"/>
    </xf>
    <xf numFmtId="0" fontId="27" fillId="5" borderId="0" xfId="1" applyFont="1" applyFill="1" applyAlignment="1">
      <alignment vertical="top" wrapText="1"/>
    </xf>
    <xf numFmtId="16" fontId="27" fillId="4" borderId="0" xfId="1" applyNumberFormat="1" applyFont="1" applyFill="1" applyBorder="1" applyAlignment="1" applyProtection="1">
      <alignment horizontal="left" vertical="top"/>
    </xf>
    <xf numFmtId="0" fontId="10" fillId="0" borderId="0" xfId="1" applyFont="1" applyAlignment="1">
      <alignment horizontal="left" vertical="top"/>
    </xf>
    <xf numFmtId="4" fontId="10" fillId="0" borderId="0" xfId="1" applyNumberFormat="1" applyFont="1" applyAlignment="1">
      <alignment horizontal="left" vertical="top"/>
    </xf>
    <xf numFmtId="4" fontId="10" fillId="0" borderId="0" xfId="1" applyNumberFormat="1" applyFont="1" applyAlignment="1">
      <alignment vertical="top"/>
    </xf>
    <xf numFmtId="14" fontId="10" fillId="0" borderId="0" xfId="1" applyNumberFormat="1" applyFont="1" applyAlignment="1">
      <alignment horizontal="left" vertical="top"/>
    </xf>
    <xf numFmtId="0" fontId="27" fillId="4" borderId="0" xfId="1" applyFont="1" applyFill="1" applyAlignment="1">
      <alignment horizontal="left" vertical="top"/>
    </xf>
    <xf numFmtId="4" fontId="27" fillId="4" borderId="0" xfId="1" applyNumberFormat="1" applyFont="1" applyFill="1" applyAlignment="1">
      <alignment vertical="top"/>
    </xf>
    <xf numFmtId="0" fontId="29" fillId="0" borderId="0" xfId="1" applyFont="1" applyAlignment="1">
      <alignment vertical="center"/>
    </xf>
    <xf numFmtId="0" fontId="10" fillId="0" borderId="0" xfId="1" applyAlignment="1">
      <alignment vertical="center"/>
    </xf>
    <xf numFmtId="0" fontId="30" fillId="0" borderId="0" xfId="1" applyFont="1" applyAlignment="1"/>
    <xf numFmtId="0" fontId="27" fillId="5" borderId="0" xfId="0" applyFont="1" applyFill="1" applyAlignment="1">
      <alignment vertical="top" wrapText="1"/>
    </xf>
    <xf numFmtId="2" fontId="0" fillId="0" borderId="0" xfId="0" applyNumberFormat="1"/>
    <xf numFmtId="0" fontId="11" fillId="2" borderId="6" xfId="0" applyFont="1" applyFill="1" applyBorder="1" applyAlignment="1" applyProtection="1">
      <alignment horizontal="left" vertical="center"/>
      <protection locked="0"/>
    </xf>
    <xf numFmtId="0" fontId="12" fillId="0" borderId="0" xfId="0" quotePrefix="1" applyFont="1" applyAlignment="1">
      <alignment horizontal="left"/>
    </xf>
    <xf numFmtId="0" fontId="13" fillId="0" borderId="0" xfId="0" quotePrefix="1" applyFont="1" applyAlignment="1">
      <alignment horizontal="left"/>
    </xf>
    <xf numFmtId="0" fontId="11" fillId="2" borderId="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32" fillId="0" borderId="0" xfId="1" applyFont="1"/>
    <xf numFmtId="0" fontId="0" fillId="0" borderId="0" xfId="0" applyAlignment="1"/>
    <xf numFmtId="0" fontId="12" fillId="0" borderId="0" xfId="0" applyFont="1" applyAlignment="1"/>
    <xf numFmtId="165" fontId="12" fillId="0" borderId="0" xfId="0" applyNumberFormat="1" applyFont="1" applyAlignment="1"/>
    <xf numFmtId="0" fontId="7" fillId="0" borderId="0" xfId="0" applyFont="1" applyAlignment="1"/>
    <xf numFmtId="165" fontId="7" fillId="0" borderId="0" xfId="0" applyNumberFormat="1" applyFont="1" applyAlignment="1"/>
    <xf numFmtId="0" fontId="2" fillId="0" borderId="0" xfId="0" applyFont="1" applyAlignment="1"/>
    <xf numFmtId="165" fontId="2" fillId="0" borderId="0" xfId="0" applyNumberFormat="1" applyFont="1" applyAlignment="1"/>
    <xf numFmtId="0" fontId="6" fillId="0" borderId="0" xfId="0" applyFont="1" applyAlignment="1"/>
    <xf numFmtId="0" fontId="3" fillId="0" borderId="0" xfId="0" quotePrefix="1" applyFont="1" applyBorder="1" applyAlignment="1">
      <alignment horizontal="left"/>
    </xf>
    <xf numFmtId="0" fontId="3" fillId="0" borderId="0" xfId="0" applyFont="1" applyAlignment="1"/>
    <xf numFmtId="0" fontId="8" fillId="0" borderId="0" xfId="0" applyFont="1" applyAlignment="1"/>
    <xf numFmtId="0" fontId="5" fillId="0" borderId="0" xfId="0" applyFont="1" applyAlignment="1"/>
    <xf numFmtId="0" fontId="8" fillId="0" borderId="0" xfId="0" quotePrefix="1" applyFont="1" applyBorder="1" applyAlignment="1">
      <alignment horizontal="left" vertical="center"/>
    </xf>
    <xf numFmtId="0" fontId="8" fillId="0" borderId="0" xfId="0" quotePrefix="1" applyFont="1" applyBorder="1" applyAlignment="1" applyProtection="1">
      <alignment horizontal="left" vertical="center"/>
      <protection locked="0"/>
    </xf>
    <xf numFmtId="0" fontId="0" fillId="0" borderId="0" xfId="0" applyBorder="1" applyAlignment="1">
      <alignment horizontal="left" vertical="center"/>
    </xf>
    <xf numFmtId="0" fontId="0" fillId="0" borderId="0" xfId="0" applyBorder="1" applyAlignment="1">
      <alignment horizontal="left" vertical="center" wrapText="1"/>
    </xf>
    <xf numFmtId="0" fontId="15" fillId="0" borderId="0" xfId="0" applyFont="1" applyAlignment="1"/>
    <xf numFmtId="0" fontId="8" fillId="0" borderId="0" xfId="0" applyFont="1" applyBorder="1" applyAlignment="1"/>
    <xf numFmtId="165" fontId="13" fillId="0" borderId="0" xfId="0" quotePrefix="1" applyNumberFormat="1" applyFont="1" applyBorder="1" applyAlignment="1">
      <alignment horizontal="center" vertical="center"/>
    </xf>
    <xf numFmtId="165" fontId="20" fillId="0" borderId="0" xfId="0" applyNumberFormat="1" applyFont="1" applyBorder="1" applyAlignment="1"/>
    <xf numFmtId="165" fontId="9" fillId="0" borderId="0" xfId="0" applyNumberFormat="1" applyFont="1" applyBorder="1" applyAlignment="1">
      <alignment horizontal="right" vertical="center"/>
    </xf>
    <xf numFmtId="165" fontId="22" fillId="0" borderId="0" xfId="0" applyNumberFormat="1" applyFont="1" applyBorder="1" applyAlignment="1"/>
    <xf numFmtId="165" fontId="22" fillId="0" borderId="0" xfId="0" applyNumberFormat="1" applyFont="1" applyBorder="1" applyAlignment="1">
      <alignment horizontal="right" vertical="center"/>
    </xf>
    <xf numFmtId="8" fontId="22" fillId="0" borderId="0" xfId="0" applyNumberFormat="1" applyFont="1" applyBorder="1" applyAlignment="1">
      <alignment horizontal="right" vertical="center"/>
    </xf>
    <xf numFmtId="0" fontId="12" fillId="3" borderId="0" xfId="0" applyFont="1" applyFill="1" applyAlignment="1"/>
    <xf numFmtId="165" fontId="12" fillId="3" borderId="18" xfId="0" applyNumberFormat="1" applyFont="1" applyFill="1" applyBorder="1" applyAlignment="1"/>
    <xf numFmtId="165" fontId="12" fillId="3" borderId="5" xfId="0" applyNumberFormat="1" applyFont="1" applyFill="1" applyBorder="1" applyAlignment="1"/>
    <xf numFmtId="8" fontId="26" fillId="3" borderId="20" xfId="0" applyNumberFormat="1" applyFont="1" applyFill="1" applyBorder="1" applyAlignment="1"/>
    <xf numFmtId="0" fontId="10" fillId="0" borderId="0" xfId="1" quotePrefix="1" applyNumberFormat="1" applyFont="1" applyFill="1" applyBorder="1" applyAlignment="1" applyProtection="1">
      <alignment horizontal="left" vertical="top"/>
    </xf>
    <xf numFmtId="22" fontId="10" fillId="0" borderId="0" xfId="1" applyNumberFormat="1" applyAlignment="1">
      <alignment vertical="top"/>
    </xf>
    <xf numFmtId="22" fontId="10" fillId="0" borderId="0" xfId="1" applyNumberFormat="1"/>
    <xf numFmtId="22" fontId="10" fillId="0" borderId="0" xfId="1" applyNumberFormat="1" applyFont="1" applyFill="1" applyBorder="1" applyAlignment="1" applyProtection="1">
      <alignment horizontal="left" vertical="top"/>
    </xf>
    <xf numFmtId="22" fontId="10" fillId="0" borderId="0" xfId="1" applyNumberFormat="1" applyFont="1" applyAlignment="1">
      <alignment horizontal="left" vertical="top"/>
    </xf>
    <xf numFmtId="4" fontId="32" fillId="0" borderId="0" xfId="1" applyNumberFormat="1" applyFont="1" applyAlignment="1"/>
    <xf numFmtId="0" fontId="30" fillId="0" borderId="0" xfId="1" quotePrefix="1" applyFont="1" applyAlignment="1">
      <alignment horizontal="left"/>
    </xf>
    <xf numFmtId="0" fontId="29" fillId="0" borderId="0" xfId="1" quotePrefix="1" applyFont="1" applyAlignment="1">
      <alignment horizontal="left" vertical="center"/>
    </xf>
    <xf numFmtId="0" fontId="27" fillId="5" borderId="0" xfId="1" quotePrefix="1" applyFont="1" applyFill="1" applyAlignment="1">
      <alignment horizontal="left" vertical="top" wrapText="1"/>
    </xf>
    <xf numFmtId="0" fontId="0" fillId="0" borderId="0" xfId="0"/>
    <xf numFmtId="0" fontId="0" fillId="0" borderId="0" xfId="0"/>
    <xf numFmtId="0" fontId="0" fillId="0" borderId="0" xfId="0"/>
    <xf numFmtId="0" fontId="0" fillId="0" borderId="0" xfId="0" quotePrefix="1" applyAlignment="1">
      <alignment horizontal="left"/>
    </xf>
    <xf numFmtId="0" fontId="0" fillId="0" borderId="0" xfId="0"/>
    <xf numFmtId="0" fontId="33" fillId="0" borderId="0" xfId="1" quotePrefix="1" applyFont="1" applyAlignment="1">
      <alignment horizontal="left"/>
    </xf>
    <xf numFmtId="0" fontId="33" fillId="0" borderId="0" xfId="1" applyFont="1" applyAlignment="1">
      <alignment horizontal="left" vertical="top"/>
    </xf>
    <xf numFmtId="14" fontId="33" fillId="0" borderId="0" xfId="1" applyNumberFormat="1" applyFont="1" applyAlignment="1">
      <alignment horizontal="left" vertical="top"/>
    </xf>
    <xf numFmtId="4" fontId="33" fillId="0" borderId="0" xfId="1" applyNumberFormat="1" applyFont="1" applyAlignment="1">
      <alignment vertical="top"/>
    </xf>
    <xf numFmtId="4" fontId="33" fillId="0" borderId="0" xfId="1" applyNumberFormat="1" applyFont="1" applyAlignment="1">
      <alignment horizontal="left" vertical="top"/>
    </xf>
    <xf numFmtId="22" fontId="33" fillId="0" borderId="0" xfId="1" applyNumberFormat="1" applyFont="1" applyAlignment="1">
      <alignment horizontal="left" vertical="top"/>
    </xf>
    <xf numFmtId="0" fontId="33" fillId="0" borderId="33" xfId="1" applyFont="1" applyBorder="1"/>
    <xf numFmtId="4" fontId="33" fillId="0" borderId="33" xfId="1" applyNumberFormat="1" applyFont="1" applyBorder="1" applyAlignment="1"/>
    <xf numFmtId="0" fontId="33" fillId="0" borderId="0" xfId="1" applyFont="1"/>
    <xf numFmtId="0" fontId="33" fillId="0" borderId="0" xfId="1" applyNumberFormat="1" applyFont="1" applyFill="1" applyBorder="1" applyAlignment="1" applyProtection="1">
      <alignment horizontal="left" vertical="top"/>
    </xf>
    <xf numFmtId="0" fontId="33" fillId="0" borderId="0" xfId="1" applyNumberFormat="1" applyFont="1" applyFill="1" applyBorder="1" applyAlignment="1" applyProtection="1">
      <alignment horizontal="left" vertical="top" wrapText="1"/>
    </xf>
    <xf numFmtId="167" fontId="33" fillId="0" borderId="0" xfId="1" applyNumberFormat="1" applyFont="1" applyFill="1" applyBorder="1" applyAlignment="1" applyProtection="1">
      <alignment horizontal="left" vertical="top"/>
    </xf>
    <xf numFmtId="4" fontId="33" fillId="0" borderId="0" xfId="1" applyNumberFormat="1" applyFont="1" applyFill="1" applyBorder="1" applyAlignment="1" applyProtection="1">
      <alignment horizontal="left" vertical="top"/>
    </xf>
    <xf numFmtId="2" fontId="33" fillId="0" borderId="0" xfId="1" applyNumberFormat="1" applyFont="1"/>
    <xf numFmtId="4" fontId="33" fillId="0" borderId="0" xfId="1" applyNumberFormat="1" applyFont="1"/>
    <xf numFmtId="2" fontId="34" fillId="0" borderId="0" xfId="0" applyNumberFormat="1" applyFont="1"/>
    <xf numFmtId="0" fontId="33" fillId="0" borderId="33" xfId="1" quotePrefix="1" applyNumberFormat="1" applyFont="1" applyFill="1" applyBorder="1" applyAlignment="1" applyProtection="1">
      <alignment horizontal="right" vertical="top"/>
    </xf>
    <xf numFmtId="4" fontId="33" fillId="0" borderId="33" xfId="1" applyNumberFormat="1" applyFont="1" applyBorder="1"/>
    <xf numFmtId="2" fontId="33" fillId="0" borderId="33" xfId="1" applyNumberFormat="1" applyFont="1" applyBorder="1"/>
    <xf numFmtId="0" fontId="0" fillId="0" borderId="0" xfId="0" applyAlignment="1">
      <alignment horizontal="left"/>
    </xf>
    <xf numFmtId="0" fontId="27" fillId="4" borderId="0" xfId="0" applyNumberFormat="1" applyFont="1" applyFill="1" applyBorder="1" applyAlignment="1" applyProtection="1">
      <alignment horizontal="left" vertical="top"/>
    </xf>
    <xf numFmtId="0" fontId="10" fillId="0" borderId="0" xfId="0" applyNumberFormat="1" applyFont="1" applyFill="1" applyBorder="1" applyAlignment="1" applyProtection="1">
      <alignment horizontal="left" vertical="top"/>
    </xf>
    <xf numFmtId="168"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4" fontId="10" fillId="0" borderId="0" xfId="0" applyNumberFormat="1" applyFont="1" applyFill="1" applyBorder="1" applyAlignment="1" applyProtection="1">
      <alignment horizontal="left" vertical="top"/>
    </xf>
    <xf numFmtId="0" fontId="10" fillId="0" borderId="0" xfId="0" quotePrefix="1" applyNumberFormat="1" applyFont="1" applyFill="1" applyBorder="1" applyAlignment="1" applyProtection="1">
      <alignment horizontal="left" vertical="top"/>
    </xf>
    <xf numFmtId="0" fontId="10" fillId="0" borderId="0" xfId="0" quotePrefix="1" applyNumberFormat="1" applyFont="1" applyFill="1" applyBorder="1" applyAlignment="1" applyProtection="1">
      <alignment horizontal="left" vertical="top" wrapText="1"/>
    </xf>
    <xf numFmtId="0" fontId="33" fillId="0" borderId="0" xfId="1" quotePrefix="1" applyNumberFormat="1" applyFont="1" applyFill="1" applyBorder="1" applyAlignment="1" applyProtection="1">
      <alignment horizontal="left" vertical="top"/>
    </xf>
    <xf numFmtId="0" fontId="2" fillId="0" borderId="0" xfId="0" quotePrefix="1" applyFont="1" applyAlignment="1">
      <alignment horizontal="left"/>
    </xf>
    <xf numFmtId="0" fontId="0" fillId="0" borderId="0" xfId="0" applyAlignment="1"/>
    <xf numFmtId="0" fontId="0" fillId="0" borderId="17" xfId="0" applyBorder="1" applyAlignment="1"/>
    <xf numFmtId="0" fontId="2" fillId="2" borderId="6" xfId="0" applyFont="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16" fillId="0" borderId="0" xfId="0" applyFont="1" applyAlignment="1">
      <alignment horizontal="center" vertical="center"/>
    </xf>
    <xf numFmtId="0" fontId="0" fillId="0" borderId="0" xfId="0" applyAlignment="1">
      <alignment horizontal="center" vertical="center"/>
    </xf>
    <xf numFmtId="0" fontId="16" fillId="0" borderId="0" xfId="0" quotePrefix="1" applyFont="1" applyAlignment="1">
      <alignment horizontal="left" wrapText="1"/>
    </xf>
    <xf numFmtId="0" fontId="0" fillId="0" borderId="0" xfId="0" applyAlignment="1">
      <alignment wrapText="1"/>
    </xf>
    <xf numFmtId="0" fontId="16" fillId="0" borderId="14" xfId="0" applyFont="1"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0" fillId="0" borderId="17" xfId="0" applyBorder="1" applyAlignment="1">
      <alignment vertical="top" wrapText="1"/>
    </xf>
    <xf numFmtId="0" fontId="0" fillId="0" borderId="12" xfId="0" applyBorder="1" applyAlignment="1">
      <alignment vertical="top" wrapText="1"/>
    </xf>
    <xf numFmtId="0" fontId="0" fillId="0" borderId="1" xfId="0" applyBorder="1" applyAlignment="1">
      <alignment vertical="top" wrapText="1"/>
    </xf>
    <xf numFmtId="0" fontId="0" fillId="0" borderId="13" xfId="0" applyBorder="1" applyAlignment="1">
      <alignment vertical="top" wrapText="1"/>
    </xf>
    <xf numFmtId="0" fontId="16" fillId="0" borderId="14" xfId="0" applyFont="1" applyBorder="1" applyAlignment="1">
      <alignment horizontal="left" vertical="top" wrapText="1"/>
    </xf>
    <xf numFmtId="0" fontId="16" fillId="0" borderId="15" xfId="0" applyFont="1" applyBorder="1" applyAlignment="1">
      <alignment horizontal="left" vertical="top" wrapText="1"/>
    </xf>
    <xf numFmtId="0" fontId="16" fillId="0" borderId="16" xfId="0" applyFont="1" applyBorder="1" applyAlignment="1">
      <alignment horizontal="left" vertical="top" wrapText="1"/>
    </xf>
    <xf numFmtId="0" fontId="16" fillId="0" borderId="9" xfId="0" applyFont="1" applyBorder="1" applyAlignment="1">
      <alignment horizontal="left" vertical="top" wrapText="1"/>
    </xf>
    <xf numFmtId="0" fontId="16" fillId="0" borderId="0" xfId="0" applyFont="1" applyBorder="1" applyAlignment="1">
      <alignment horizontal="left" vertical="top" wrapText="1"/>
    </xf>
    <xf numFmtId="0" fontId="16" fillId="0" borderId="17" xfId="0" applyFont="1" applyBorder="1" applyAlignment="1">
      <alignment horizontal="left" vertical="top" wrapText="1"/>
    </xf>
    <xf numFmtId="0" fontId="16" fillId="0" borderId="12" xfId="0" applyFont="1" applyBorder="1" applyAlignment="1">
      <alignment horizontal="left" vertical="top" wrapText="1"/>
    </xf>
    <xf numFmtId="0" fontId="16" fillId="0" borderId="1" xfId="0" applyFont="1" applyBorder="1" applyAlignment="1">
      <alignment horizontal="left" vertical="top" wrapText="1"/>
    </xf>
    <xf numFmtId="0" fontId="16" fillId="0" borderId="13" xfId="0" applyFont="1" applyBorder="1" applyAlignment="1">
      <alignment horizontal="left" vertical="top" wrapText="1"/>
    </xf>
    <xf numFmtId="0" fontId="0" fillId="0" borderId="15" xfId="0" applyBorder="1" applyAlignment="1"/>
    <xf numFmtId="0" fontId="0" fillId="0" borderId="16" xfId="0" applyBorder="1" applyAlignment="1"/>
    <xf numFmtId="0" fontId="0" fillId="0" borderId="9" xfId="0" applyBorder="1" applyAlignment="1"/>
    <xf numFmtId="0" fontId="0" fillId="0" borderId="0" xfId="0" applyBorder="1" applyAlignment="1"/>
    <xf numFmtId="0" fontId="0" fillId="0" borderId="12" xfId="0" applyBorder="1" applyAlignment="1"/>
    <xf numFmtId="0" fontId="0" fillId="0" borderId="1" xfId="0" applyBorder="1" applyAlignment="1"/>
    <xf numFmtId="0" fontId="0" fillId="0" borderId="13" xfId="0" applyBorder="1" applyAlignment="1"/>
    <xf numFmtId="0" fontId="3" fillId="0" borderId="0" xfId="0" quotePrefix="1" applyFont="1" applyAlignment="1">
      <alignment horizontal="left"/>
    </xf>
    <xf numFmtId="0" fontId="4" fillId="0" borderId="0" xfId="0" applyFont="1" applyAlignment="1"/>
    <xf numFmtId="0" fontId="2" fillId="0" borderId="0" xfId="0" applyFont="1" applyAlignment="1"/>
    <xf numFmtId="0" fontId="2" fillId="0" borderId="17" xfId="0" applyFont="1" applyBorder="1" applyAlignment="1"/>
    <xf numFmtId="166" fontId="2" fillId="2" borderId="6" xfId="0" applyNumberFormat="1" applyFont="1" applyFill="1" applyBorder="1" applyAlignment="1" applyProtection="1">
      <alignment horizontal="left" vertical="center"/>
      <protection locked="0"/>
    </xf>
    <xf numFmtId="166" fontId="14" fillId="0" borderId="8" xfId="0" applyNumberFormat="1" applyFont="1" applyBorder="1" applyAlignment="1" applyProtection="1">
      <alignment horizontal="left" vertical="center"/>
      <protection locked="0"/>
    </xf>
    <xf numFmtId="0" fontId="15" fillId="0" borderId="14" xfId="0" applyFont="1" applyBorder="1" applyAlignment="1">
      <alignment horizontal="left" vertical="top" wrapText="1"/>
    </xf>
    <xf numFmtId="0" fontId="11" fillId="2" borderId="6" xfId="0" applyFont="1" applyFill="1" applyBorder="1" applyAlignment="1" applyProtection="1">
      <alignment horizontal="left" vertical="center"/>
      <protection locked="0"/>
    </xf>
    <xf numFmtId="0" fontId="11" fillId="2" borderId="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3" fillId="0" borderId="0" xfId="0" quotePrefix="1" applyFont="1" applyBorder="1" applyAlignment="1">
      <alignment horizontal="left"/>
    </xf>
    <xf numFmtId="0" fontId="19" fillId="0" borderId="0" xfId="0" applyFont="1" applyBorder="1" applyAlignment="1"/>
    <xf numFmtId="0" fontId="5" fillId="0" borderId="0" xfId="0" quotePrefix="1" applyFont="1" applyAlignment="1">
      <alignment horizontal="left"/>
    </xf>
    <xf numFmtId="0" fontId="13" fillId="0" borderId="6" xfId="0" quotePrefix="1"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4"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9" fillId="0" borderId="0" xfId="0" applyFont="1" applyAlignment="1"/>
    <xf numFmtId="0" fontId="13" fillId="0" borderId="0" xfId="0" quotePrefix="1" applyFont="1" applyBorder="1" applyAlignment="1">
      <alignment horizontal="center" vertical="center"/>
    </xf>
    <xf numFmtId="0" fontId="19" fillId="0" borderId="0" xfId="0" applyFont="1" applyBorder="1" applyAlignment="1">
      <alignment horizontal="center" vertical="center"/>
    </xf>
    <xf numFmtId="0" fontId="11" fillId="2" borderId="25" xfId="0"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15" fillId="0" borderId="16" xfId="0" applyFont="1" applyBorder="1" applyAlignment="1">
      <alignment horizontal="center" vertical="center" wrapText="1"/>
    </xf>
    <xf numFmtId="0" fontId="15" fillId="0" borderId="17" xfId="0" quotePrefix="1" applyFont="1" applyBorder="1" applyAlignment="1">
      <alignment horizontal="center" vertical="center" wrapText="1"/>
    </xf>
    <xf numFmtId="0" fontId="15" fillId="0" borderId="13" xfId="0" quotePrefix="1" applyFont="1" applyBorder="1" applyAlignment="1">
      <alignment horizontal="center" vertical="center" wrapText="1"/>
    </xf>
    <xf numFmtId="0" fontId="11" fillId="2" borderId="28" xfId="0" applyFon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1" fillId="2" borderId="3" xfId="0" applyFont="1" applyFill="1" applyBorder="1" applyAlignment="1" applyProtection="1">
      <alignment horizontal="left" vertical="center"/>
      <protection locked="0"/>
    </xf>
    <xf numFmtId="0" fontId="11" fillId="2" borderId="29" xfId="0" applyFont="1" applyFill="1" applyBorder="1" applyAlignment="1" applyProtection="1">
      <alignment horizontal="left" vertical="center"/>
      <protection locked="0"/>
    </xf>
    <xf numFmtId="0" fontId="11" fillId="2" borderId="30" xfId="0" applyFont="1" applyFill="1" applyBorder="1" applyAlignment="1" applyProtection="1">
      <alignment horizontal="left" vertical="center"/>
      <protection locked="0"/>
    </xf>
    <xf numFmtId="0" fontId="11" fillId="2" borderId="31" xfId="0" applyFont="1" applyFill="1" applyBorder="1" applyAlignment="1" applyProtection="1">
      <alignment horizontal="left" vertical="center"/>
      <protection locked="0"/>
    </xf>
    <xf numFmtId="0" fontId="11" fillId="2" borderId="32" xfId="0" applyFont="1" applyFill="1" applyBorder="1" applyAlignment="1" applyProtection="1">
      <alignment horizontal="left" vertical="center"/>
      <protection locked="0"/>
    </xf>
    <xf numFmtId="0" fontId="12" fillId="0" borderId="0" xfId="0" quotePrefix="1" applyFont="1" applyAlignment="1">
      <alignment horizontal="left"/>
    </xf>
    <xf numFmtId="0" fontId="4" fillId="0" borderId="0" xfId="0" quotePrefix="1" applyFont="1" applyAlignment="1">
      <alignment horizontal="left" vertical="center"/>
    </xf>
    <xf numFmtId="0" fontId="0" fillId="0" borderId="0" xfId="0" applyAlignment="1">
      <alignment horizontal="left" vertical="center"/>
    </xf>
    <xf numFmtId="0" fontId="4" fillId="0" borderId="0" xfId="0" quotePrefix="1" applyFont="1" applyAlignment="1">
      <alignment horizontal="left"/>
    </xf>
    <xf numFmtId="0" fontId="3" fillId="0" borderId="0" xfId="0" quotePrefix="1" applyFont="1" applyBorder="1" applyAlignment="1">
      <alignment horizontal="left"/>
    </xf>
    <xf numFmtId="0" fontId="0" fillId="0" borderId="3" xfId="0" applyBorder="1" applyAlignment="1">
      <alignment horizontal="left" vertical="center"/>
    </xf>
    <xf numFmtId="0" fontId="0" fillId="0" borderId="29" xfId="0" applyBorder="1" applyAlignment="1">
      <alignment horizontal="left" vertical="center"/>
    </xf>
    <xf numFmtId="0" fontId="11" fillId="2" borderId="10" xfId="0" applyFont="1" applyFill="1" applyBorder="1" applyAlignment="1" applyProtection="1">
      <alignment horizontal="left" vertical="center"/>
      <protection locked="0"/>
    </xf>
    <xf numFmtId="0" fontId="0" fillId="0" borderId="2" xfId="0" applyBorder="1" applyAlignment="1">
      <alignment horizontal="left" vertical="center"/>
    </xf>
    <xf numFmtId="0" fontId="0" fillId="0" borderId="11" xfId="0" applyBorder="1" applyAlignment="1">
      <alignment horizontal="left" vertical="center"/>
    </xf>
    <xf numFmtId="0" fontId="13" fillId="0" borderId="0" xfId="0" applyFont="1" applyAlignment="1">
      <alignment horizontal="left" vertical="center"/>
    </xf>
    <xf numFmtId="0" fontId="19" fillId="0" borderId="0" xfId="0" applyFont="1" applyAlignment="1">
      <alignment horizontal="left" vertical="center"/>
    </xf>
    <xf numFmtId="0" fontId="0" fillId="0" borderId="0" xfId="0" applyBorder="1" applyAlignment="1">
      <alignment horizontal="center" vertical="center"/>
    </xf>
    <xf numFmtId="0" fontId="1" fillId="0" borderId="0" xfId="0" applyFont="1" applyAlignment="1"/>
    <xf numFmtId="0" fontId="13" fillId="0" borderId="1" xfId="0" quotePrefix="1" applyFont="1" applyBorder="1" applyAlignment="1">
      <alignment horizontal="center" vertical="center"/>
    </xf>
    <xf numFmtId="0" fontId="0" fillId="0" borderId="1" xfId="0"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left" vertical="center"/>
    </xf>
    <xf numFmtId="0" fontId="13" fillId="3" borderId="12" xfId="0" applyFont="1" applyFill="1" applyBorder="1" applyAlignment="1">
      <alignment horizontal="left" vertical="center"/>
    </xf>
    <xf numFmtId="0" fontId="13" fillId="3" borderId="6" xfId="0" applyFont="1" applyFill="1" applyBorder="1" applyAlignment="1"/>
    <xf numFmtId="0" fontId="13" fillId="3" borderId="7" xfId="0" applyFont="1" applyFill="1" applyBorder="1" applyAlignment="1"/>
    <xf numFmtId="0" fontId="13" fillId="3" borderId="8" xfId="0" applyFont="1" applyFill="1" applyBorder="1" applyAlignment="1"/>
    <xf numFmtId="0" fontId="2" fillId="0" borderId="0" xfId="0" applyFont="1"/>
    <xf numFmtId="0" fontId="2" fillId="0" borderId="17" xfId="0" applyFont="1" applyBorder="1"/>
    <xf numFmtId="0" fontId="0" fillId="0" borderId="0" xfId="0"/>
    <xf numFmtId="0" fontId="0" fillId="0" borderId="17" xfId="0" applyBorder="1"/>
    <xf numFmtId="0" fontId="0" fillId="0" borderId="0" xfId="0" applyAlignment="1">
      <alignment vertical="top" wrapText="1"/>
    </xf>
    <xf numFmtId="0" fontId="16" fillId="0" borderId="0" xfId="0" applyFont="1" applyAlignment="1">
      <alignment horizontal="left" vertical="top" wrapText="1"/>
    </xf>
    <xf numFmtId="0" fontId="0" fillId="0" borderId="15" xfId="0" applyBorder="1"/>
    <xf numFmtId="0" fontId="0" fillId="0" borderId="16" xfId="0" applyBorder="1"/>
    <xf numFmtId="0" fontId="0" fillId="0" borderId="9" xfId="0" applyBorder="1"/>
    <xf numFmtId="0" fontId="0" fillId="0" borderId="12" xfId="0" applyBorder="1"/>
    <xf numFmtId="0" fontId="0" fillId="0" borderId="1" xfId="0" applyBorder="1"/>
    <xf numFmtId="0" fontId="0" fillId="0" borderId="13" xfId="0" applyBorder="1"/>
    <xf numFmtId="0" fontId="4" fillId="0" borderId="0" xfId="0" applyFont="1"/>
    <xf numFmtId="0" fontId="15" fillId="0" borderId="14" xfId="0" quotePrefix="1" applyFont="1" applyBorder="1" applyAlignment="1">
      <alignment horizontal="left" vertical="top" wrapText="1"/>
    </xf>
    <xf numFmtId="0" fontId="2" fillId="2" borderId="6" xfId="0" quotePrefix="1" applyFont="1" applyFill="1" applyBorder="1" applyAlignment="1" applyProtection="1">
      <alignment horizontal="left" vertical="center"/>
      <protection locked="0"/>
    </xf>
    <xf numFmtId="0" fontId="11" fillId="2" borderId="28" xfId="0" quotePrefix="1" applyFont="1" applyFill="1" applyBorder="1" applyAlignment="1" applyProtection="1">
      <alignment horizontal="left" vertical="center"/>
      <protection locked="0"/>
    </xf>
    <xf numFmtId="0" fontId="11" fillId="2" borderId="25" xfId="0" quotePrefix="1" applyFont="1" applyFill="1" applyBorder="1" applyAlignment="1" applyProtection="1">
      <alignment horizontal="left" vertical="center"/>
      <protection locked="0"/>
    </xf>
    <xf numFmtId="0" fontId="11" fillId="2" borderId="10" xfId="0" quotePrefix="1" applyFont="1" applyFill="1" applyBorder="1" applyAlignment="1" applyProtection="1">
      <alignment horizontal="left" vertical="center"/>
      <protection locked="0"/>
    </xf>
    <xf numFmtId="0" fontId="11" fillId="2" borderId="2" xfId="0" applyFont="1" applyFill="1" applyBorder="1" applyAlignment="1" applyProtection="1">
      <alignment horizontal="left" vertical="center"/>
      <protection locked="0"/>
    </xf>
    <xf numFmtId="0" fontId="11" fillId="2" borderId="11" xfId="0" applyFont="1" applyFill="1" applyBorder="1" applyAlignment="1" applyProtection="1">
      <alignment horizontal="left" vertical="center"/>
      <protection locked="0"/>
    </xf>
    <xf numFmtId="0" fontId="13" fillId="0" borderId="0" xfId="0" quotePrefix="1" applyFont="1" applyAlignment="1">
      <alignment horizontal="center" vertical="center"/>
    </xf>
    <xf numFmtId="0" fontId="19" fillId="0" borderId="0" xfId="0" applyFont="1" applyAlignment="1">
      <alignment horizontal="center" vertical="center"/>
    </xf>
    <xf numFmtId="0" fontId="19" fillId="0" borderId="0" xfId="0" applyFont="1"/>
    <xf numFmtId="0" fontId="13" fillId="0" borderId="0" xfId="0" quotePrefix="1" applyFont="1" applyAlignment="1">
      <alignment horizontal="left"/>
    </xf>
    <xf numFmtId="0" fontId="21" fillId="0" borderId="0" xfId="0" applyFont="1"/>
    <xf numFmtId="0" fontId="13" fillId="3" borderId="6" xfId="0" applyFont="1" applyFill="1" applyBorder="1"/>
    <xf numFmtId="0" fontId="13" fillId="3" borderId="7" xfId="0" applyFont="1" applyFill="1" applyBorder="1"/>
    <xf numFmtId="0" fontId="13" fillId="3" borderId="8" xfId="0" applyFont="1" applyFill="1" applyBorder="1"/>
  </cellXfs>
  <cellStyles count="4">
    <cellStyle name="Hyperlink 2" xfId="3"/>
    <cellStyle name="Normal" xfId="0" builtinId="0"/>
    <cellStyle name="Normal 2" xfId="1"/>
    <cellStyle name="Normal 3" xfId="2"/>
  </cellStyles>
  <dxfs count="0"/>
  <tableStyles count="0" defaultTableStyle="TableStyleMedium2" defaultPivotStyle="PivotStyleLight16"/>
  <colors>
    <mruColors>
      <color rgb="FF2315AB"/>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12</xdr:col>
      <xdr:colOff>236629</xdr:colOff>
      <xdr:row>168</xdr:row>
      <xdr:rowOff>103953</xdr:rowOff>
    </xdr:to>
    <xdr:pic>
      <xdr:nvPicPr>
        <xdr:cNvPr id="2" name="Picture 1" descr="test1.bmp"/>
        <xdr:cNvPicPr>
          <a:picLocks noChangeAspect="1"/>
        </xdr:cNvPicPr>
      </xdr:nvPicPr>
      <xdr:blipFill>
        <a:blip xmlns:r="http://schemas.openxmlformats.org/officeDocument/2006/relationships" r:embed="rId1" cstate="print"/>
        <a:stretch>
          <a:fillRect/>
        </a:stretch>
      </xdr:blipFill>
      <xdr:spPr>
        <a:xfrm>
          <a:off x="0" y="0"/>
          <a:ext cx="11971429" cy="6580953"/>
        </a:xfrm>
        <a:prstGeom prst="rect">
          <a:avLst/>
        </a:prstGeom>
      </xdr:spPr>
    </xdr:pic>
    <xdr:clientData/>
  </xdr:twoCellAnchor>
  <xdr:twoCellAnchor editAs="oneCell">
    <xdr:from>
      <xdr:col>0</xdr:col>
      <xdr:colOff>0</xdr:colOff>
      <xdr:row>172</xdr:row>
      <xdr:rowOff>0</xdr:rowOff>
    </xdr:from>
    <xdr:to>
      <xdr:col>12</xdr:col>
      <xdr:colOff>350915</xdr:colOff>
      <xdr:row>209</xdr:row>
      <xdr:rowOff>46739</xdr:rowOff>
    </xdr:to>
    <xdr:pic>
      <xdr:nvPicPr>
        <xdr:cNvPr id="3" name="Picture 2" descr="test2.bmp"/>
        <xdr:cNvPicPr>
          <a:picLocks noChangeAspect="1"/>
        </xdr:cNvPicPr>
      </xdr:nvPicPr>
      <xdr:blipFill>
        <a:blip xmlns:r="http://schemas.openxmlformats.org/officeDocument/2006/relationships" r:embed="rId2" cstate="print"/>
        <a:stretch>
          <a:fillRect/>
        </a:stretch>
      </xdr:blipFill>
      <xdr:spPr>
        <a:xfrm>
          <a:off x="0" y="8191500"/>
          <a:ext cx="12085715" cy="7095239"/>
        </a:xfrm>
        <a:prstGeom prst="rect">
          <a:avLst/>
        </a:prstGeom>
      </xdr:spPr>
    </xdr:pic>
    <xdr:clientData/>
  </xdr:twoCellAnchor>
  <xdr:twoCellAnchor editAs="oneCell">
    <xdr:from>
      <xdr:col>0</xdr:col>
      <xdr:colOff>0</xdr:colOff>
      <xdr:row>214</xdr:row>
      <xdr:rowOff>0</xdr:rowOff>
    </xdr:from>
    <xdr:to>
      <xdr:col>12</xdr:col>
      <xdr:colOff>274725</xdr:colOff>
      <xdr:row>250</xdr:row>
      <xdr:rowOff>180096</xdr:rowOff>
    </xdr:to>
    <xdr:pic>
      <xdr:nvPicPr>
        <xdr:cNvPr id="4" name="Picture 3" descr="test3.bmp"/>
        <xdr:cNvPicPr>
          <a:picLocks noChangeAspect="1"/>
        </xdr:cNvPicPr>
      </xdr:nvPicPr>
      <xdr:blipFill>
        <a:blip xmlns:r="http://schemas.openxmlformats.org/officeDocument/2006/relationships" r:embed="rId3" cstate="print"/>
        <a:stretch>
          <a:fillRect/>
        </a:stretch>
      </xdr:blipFill>
      <xdr:spPr>
        <a:xfrm>
          <a:off x="0" y="16383000"/>
          <a:ext cx="12009525" cy="7038096"/>
        </a:xfrm>
        <a:prstGeom prst="rect">
          <a:avLst/>
        </a:prstGeom>
      </xdr:spPr>
    </xdr:pic>
    <xdr:clientData/>
  </xdr:twoCellAnchor>
  <xdr:twoCellAnchor editAs="oneCell">
    <xdr:from>
      <xdr:col>0</xdr:col>
      <xdr:colOff>0</xdr:colOff>
      <xdr:row>6</xdr:row>
      <xdr:rowOff>0</xdr:rowOff>
    </xdr:from>
    <xdr:to>
      <xdr:col>12</xdr:col>
      <xdr:colOff>379487</xdr:colOff>
      <xdr:row>43</xdr:row>
      <xdr:rowOff>46739</xdr:rowOff>
    </xdr:to>
    <xdr:pic>
      <xdr:nvPicPr>
        <xdr:cNvPr id="5" name="Picture 4" descr="test4.bmp"/>
        <xdr:cNvPicPr>
          <a:picLocks noChangeAspect="1"/>
        </xdr:cNvPicPr>
      </xdr:nvPicPr>
      <xdr:blipFill>
        <a:blip xmlns:r="http://schemas.openxmlformats.org/officeDocument/2006/relationships" r:embed="rId4" cstate="print"/>
        <a:stretch>
          <a:fillRect/>
        </a:stretch>
      </xdr:blipFill>
      <xdr:spPr>
        <a:xfrm>
          <a:off x="0" y="0"/>
          <a:ext cx="12114287" cy="7095239"/>
        </a:xfrm>
        <a:prstGeom prst="rect">
          <a:avLst/>
        </a:prstGeom>
      </xdr:spPr>
    </xdr:pic>
    <xdr:clientData/>
  </xdr:twoCellAnchor>
  <xdr:twoCellAnchor editAs="oneCell">
    <xdr:from>
      <xdr:col>0</xdr:col>
      <xdr:colOff>0</xdr:colOff>
      <xdr:row>47</xdr:row>
      <xdr:rowOff>0</xdr:rowOff>
    </xdr:from>
    <xdr:to>
      <xdr:col>12</xdr:col>
      <xdr:colOff>341391</xdr:colOff>
      <xdr:row>85</xdr:row>
      <xdr:rowOff>75286</xdr:rowOff>
    </xdr:to>
    <xdr:pic>
      <xdr:nvPicPr>
        <xdr:cNvPr id="6" name="Picture 5" descr="test5.bmp"/>
        <xdr:cNvPicPr>
          <a:picLocks noChangeAspect="1"/>
        </xdr:cNvPicPr>
      </xdr:nvPicPr>
      <xdr:blipFill>
        <a:blip xmlns:r="http://schemas.openxmlformats.org/officeDocument/2006/relationships" r:embed="rId5" cstate="print"/>
        <a:stretch>
          <a:fillRect/>
        </a:stretch>
      </xdr:blipFill>
      <xdr:spPr>
        <a:xfrm>
          <a:off x="0" y="7239000"/>
          <a:ext cx="12076191" cy="7314286"/>
        </a:xfrm>
        <a:prstGeom prst="rect">
          <a:avLst/>
        </a:prstGeom>
      </xdr:spPr>
    </xdr:pic>
    <xdr:clientData/>
  </xdr:twoCellAnchor>
  <xdr:twoCellAnchor editAs="oneCell">
    <xdr:from>
      <xdr:col>0</xdr:col>
      <xdr:colOff>0</xdr:colOff>
      <xdr:row>91</xdr:row>
      <xdr:rowOff>0</xdr:rowOff>
    </xdr:from>
    <xdr:to>
      <xdr:col>12</xdr:col>
      <xdr:colOff>389010</xdr:colOff>
      <xdr:row>128</xdr:row>
      <xdr:rowOff>84834</xdr:rowOff>
    </xdr:to>
    <xdr:pic>
      <xdr:nvPicPr>
        <xdr:cNvPr id="7" name="Picture 6" descr="test7.bmp"/>
        <xdr:cNvPicPr>
          <a:picLocks noChangeAspect="1"/>
        </xdr:cNvPicPr>
      </xdr:nvPicPr>
      <xdr:blipFill>
        <a:blip xmlns:r="http://schemas.openxmlformats.org/officeDocument/2006/relationships" r:embed="rId6" cstate="print"/>
        <a:stretch>
          <a:fillRect/>
        </a:stretch>
      </xdr:blipFill>
      <xdr:spPr>
        <a:xfrm>
          <a:off x="0" y="16002000"/>
          <a:ext cx="12123810" cy="71333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barack31@gmail.com" TargetMode="External"/><Relationship Id="rId1" Type="http://schemas.openxmlformats.org/officeDocument/2006/relationships/hyperlink" Target="mailto:ebarack31@gmail.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U116"/>
  <sheetViews>
    <sheetView tabSelected="1" zoomScaleNormal="100" workbookViewId="0">
      <selection activeCell="D16" sqref="D16:G16"/>
    </sheetView>
  </sheetViews>
  <sheetFormatPr defaultColWidth="8.85546875" defaultRowHeight="14.25"/>
  <cols>
    <col min="1" max="1" width="5.42578125" style="11" customWidth="1"/>
    <col min="2" max="2" width="6" style="11" customWidth="1"/>
    <col min="3" max="3" width="11.85546875" style="11" customWidth="1"/>
    <col min="4" max="4" width="14.5703125" style="11" customWidth="1"/>
    <col min="5" max="5" width="17.28515625" style="11" customWidth="1"/>
    <col min="6" max="6" width="3.7109375" style="11" customWidth="1"/>
    <col min="7" max="7" width="19" style="15" customWidth="1"/>
    <col min="8" max="8" width="28.140625" style="11" bestFit="1" customWidth="1"/>
    <col min="9" max="16384" width="8.85546875" style="11"/>
  </cols>
  <sheetData>
    <row r="1" spans="1:21" ht="16.5" thickBot="1">
      <c r="A1" s="178" t="s">
        <v>16</v>
      </c>
      <c r="B1" s="179"/>
      <c r="C1" s="179"/>
      <c r="D1" s="179"/>
      <c r="E1" s="179"/>
      <c r="F1" s="179"/>
      <c r="G1" s="23"/>
      <c r="H1" s="22"/>
      <c r="K1" s="180"/>
      <c r="L1" s="181"/>
      <c r="M1" s="181"/>
      <c r="N1" s="181"/>
      <c r="O1" s="181"/>
      <c r="P1" s="181"/>
      <c r="Q1" s="181"/>
      <c r="R1" s="181"/>
      <c r="S1" s="181"/>
      <c r="T1" s="181"/>
      <c r="U1" s="181"/>
    </row>
    <row r="2" spans="1:21" ht="16.5" thickBot="1">
      <c r="A2" s="24" t="s">
        <v>1</v>
      </c>
      <c r="B2" s="102"/>
      <c r="C2" s="102"/>
      <c r="D2" s="102"/>
      <c r="E2" s="102"/>
      <c r="F2" s="102"/>
      <c r="G2" s="25"/>
      <c r="H2" s="22"/>
      <c r="K2" s="24"/>
      <c r="L2" s="22"/>
      <c r="M2" s="24"/>
      <c r="N2" s="22"/>
      <c r="O2" s="22"/>
      <c r="P2" s="22"/>
      <c r="Q2" s="23"/>
      <c r="R2" s="22"/>
    </row>
    <row r="3" spans="1:21" ht="15.75">
      <c r="A3" s="24"/>
      <c r="B3" s="102"/>
      <c r="C3" s="102"/>
      <c r="D3" s="102"/>
      <c r="E3" s="102"/>
      <c r="F3" s="102"/>
      <c r="G3" s="102"/>
      <c r="H3" s="102"/>
      <c r="K3" s="24"/>
      <c r="L3" s="22"/>
      <c r="M3" s="24"/>
      <c r="N3" s="24"/>
      <c r="O3" s="24"/>
      <c r="P3" s="22"/>
      <c r="Q3" s="23"/>
      <c r="R3" s="22"/>
    </row>
    <row r="4" spans="1:21" ht="16.5" thickBot="1">
      <c r="A4" s="24"/>
      <c r="B4" s="22"/>
      <c r="C4" s="24"/>
      <c r="D4" s="22"/>
      <c r="E4" s="22"/>
      <c r="F4" s="22"/>
      <c r="G4" s="23"/>
      <c r="H4" s="22"/>
      <c r="K4" s="29"/>
      <c r="L4" s="102"/>
      <c r="M4" s="102"/>
      <c r="N4" s="102"/>
      <c r="O4" s="102"/>
      <c r="P4" s="102"/>
      <c r="Q4" s="102"/>
      <c r="R4" s="102"/>
    </row>
    <row r="5" spans="1:21" ht="15" customHeight="1">
      <c r="A5" s="182" t="s">
        <v>24</v>
      </c>
      <c r="B5" s="183"/>
      <c r="C5" s="183"/>
      <c r="D5" s="183"/>
      <c r="E5" s="184"/>
      <c r="F5" s="34"/>
      <c r="G5" s="102"/>
      <c r="H5" s="102"/>
      <c r="K5" s="191" t="s">
        <v>17</v>
      </c>
      <c r="L5" s="192"/>
      <c r="M5" s="193"/>
      <c r="N5" s="191" t="s">
        <v>18</v>
      </c>
      <c r="O5" s="200"/>
      <c r="P5" s="200"/>
      <c r="Q5" s="200"/>
      <c r="R5" s="201"/>
    </row>
    <row r="6" spans="1:21" ht="15">
      <c r="A6" s="185"/>
      <c r="B6" s="186"/>
      <c r="C6" s="186"/>
      <c r="D6" s="186"/>
      <c r="E6" s="187"/>
      <c r="F6" s="34"/>
      <c r="G6" s="23"/>
      <c r="H6" s="22"/>
      <c r="K6" s="194"/>
      <c r="L6" s="195"/>
      <c r="M6" s="196"/>
      <c r="N6" s="202"/>
      <c r="O6" s="203"/>
      <c r="P6" s="203"/>
      <c r="Q6" s="203"/>
      <c r="R6" s="174"/>
    </row>
    <row r="7" spans="1:21" ht="15">
      <c r="A7" s="185"/>
      <c r="B7" s="186"/>
      <c r="C7" s="186"/>
      <c r="D7" s="186"/>
      <c r="E7" s="187"/>
      <c r="F7" s="34"/>
      <c r="G7" s="23"/>
      <c r="H7" s="22"/>
      <c r="K7" s="194"/>
      <c r="L7" s="195"/>
      <c r="M7" s="196"/>
      <c r="N7" s="202"/>
      <c r="O7" s="203"/>
      <c r="P7" s="203"/>
      <c r="Q7" s="203"/>
      <c r="R7" s="174"/>
    </row>
    <row r="8" spans="1:21" ht="15.75" thickBot="1">
      <c r="A8" s="188"/>
      <c r="B8" s="189"/>
      <c r="C8" s="189"/>
      <c r="D8" s="189"/>
      <c r="E8" s="190"/>
      <c r="F8" s="34"/>
      <c r="G8" s="23"/>
      <c r="H8" s="22"/>
      <c r="K8" s="194"/>
      <c r="L8" s="195"/>
      <c r="M8" s="196"/>
      <c r="N8" s="202"/>
      <c r="O8" s="203"/>
      <c r="P8" s="203"/>
      <c r="Q8" s="203"/>
      <c r="R8" s="174"/>
    </row>
    <row r="9" spans="1:21" ht="15.75" thickBot="1">
      <c r="A9" s="34"/>
      <c r="B9" s="34"/>
      <c r="C9" s="34"/>
      <c r="D9" s="34"/>
      <c r="E9" s="34"/>
      <c r="F9" s="34"/>
      <c r="G9" s="23"/>
      <c r="H9" s="22"/>
      <c r="K9" s="197"/>
      <c r="L9" s="198"/>
      <c r="M9" s="199"/>
      <c r="N9" s="204"/>
      <c r="O9" s="205"/>
      <c r="P9" s="205"/>
      <c r="Q9" s="205"/>
      <c r="R9" s="206"/>
    </row>
    <row r="10" spans="1:21" ht="16.5" thickBot="1">
      <c r="A10" s="24"/>
      <c r="B10" s="22"/>
      <c r="C10" s="24"/>
      <c r="D10" s="22"/>
      <c r="E10" s="22"/>
      <c r="F10" s="22"/>
      <c r="G10" s="23"/>
      <c r="H10" s="22"/>
    </row>
    <row r="11" spans="1:21" ht="15.75" customHeight="1">
      <c r="A11" s="24"/>
      <c r="B11" s="22"/>
      <c r="C11" s="24"/>
      <c r="D11" s="22"/>
      <c r="E11" s="22"/>
      <c r="F11" s="22"/>
      <c r="G11" s="23"/>
      <c r="H11" s="22"/>
      <c r="L11" s="30"/>
      <c r="N11" s="191" t="s">
        <v>19</v>
      </c>
      <c r="O11" s="200"/>
      <c r="P11" s="200"/>
      <c r="Q11" s="200"/>
      <c r="R11" s="201"/>
    </row>
    <row r="12" spans="1:21" ht="14.25" customHeight="1">
      <c r="N12" s="202"/>
      <c r="O12" s="203"/>
      <c r="P12" s="203"/>
      <c r="Q12" s="203"/>
      <c r="R12" s="174"/>
    </row>
    <row r="13" spans="1:21" ht="15.75">
      <c r="A13" s="207" t="s">
        <v>5</v>
      </c>
      <c r="B13" s="173"/>
      <c r="C13" s="173"/>
      <c r="D13" s="173"/>
      <c r="E13" s="173"/>
      <c r="F13" s="103"/>
      <c r="G13" s="104"/>
      <c r="H13" s="103"/>
      <c r="I13" s="103"/>
      <c r="J13" s="103"/>
      <c r="N13" s="202"/>
      <c r="O13" s="203"/>
      <c r="P13" s="203"/>
      <c r="Q13" s="203"/>
      <c r="R13" s="174"/>
    </row>
    <row r="14" spans="1:21" ht="15">
      <c r="A14" s="208" t="s">
        <v>0</v>
      </c>
      <c r="B14" s="173"/>
      <c r="C14" s="173"/>
      <c r="D14" s="173"/>
      <c r="F14" s="103"/>
      <c r="G14" s="104"/>
      <c r="H14" s="103"/>
      <c r="I14" s="103"/>
      <c r="J14" s="103"/>
      <c r="N14" s="202"/>
      <c r="O14" s="203"/>
      <c r="P14" s="203"/>
      <c r="Q14" s="203"/>
      <c r="R14" s="174"/>
    </row>
    <row r="15" spans="1:21" ht="15.75" customHeight="1" thickBot="1">
      <c r="A15" s="105"/>
      <c r="B15" s="105"/>
      <c r="C15" s="105"/>
      <c r="D15" s="105"/>
      <c r="E15" s="105"/>
      <c r="F15" s="105"/>
      <c r="G15" s="106"/>
      <c r="H15" s="105"/>
      <c r="I15" s="103"/>
      <c r="J15" s="103"/>
      <c r="N15" s="204"/>
      <c r="O15" s="205"/>
      <c r="P15" s="205"/>
      <c r="Q15" s="205"/>
      <c r="R15" s="206"/>
    </row>
    <row r="16" spans="1:21" ht="16.5" thickBot="1">
      <c r="A16" s="209" t="s">
        <v>2</v>
      </c>
      <c r="B16" s="209"/>
      <c r="C16" s="210"/>
      <c r="D16" s="175"/>
      <c r="E16" s="176"/>
      <c r="F16" s="176"/>
      <c r="G16" s="177"/>
      <c r="H16" s="105"/>
      <c r="I16" s="103"/>
      <c r="J16" s="103"/>
    </row>
    <row r="17" spans="1:16" ht="16.5" thickBot="1">
      <c r="A17" s="107"/>
      <c r="B17" s="107"/>
      <c r="C17" s="107"/>
      <c r="D17" s="107"/>
      <c r="E17" s="107"/>
      <c r="F17" s="107"/>
      <c r="G17" s="108"/>
      <c r="H17" s="105"/>
      <c r="I17" s="103"/>
      <c r="J17" s="103"/>
    </row>
    <row r="18" spans="1:16" ht="16.5" thickBot="1">
      <c r="A18" s="172" t="s">
        <v>6</v>
      </c>
      <c r="B18" s="173"/>
      <c r="C18" s="174"/>
      <c r="D18" s="211"/>
      <c r="E18" s="212"/>
      <c r="F18" s="107"/>
      <c r="G18" s="108"/>
      <c r="H18" s="105"/>
      <c r="I18" s="103"/>
      <c r="J18" s="103"/>
    </row>
    <row r="19" spans="1:16" ht="16.5" thickBot="1">
      <c r="A19" s="107"/>
      <c r="B19" s="107"/>
      <c r="C19" s="107"/>
      <c r="D19" s="107"/>
      <c r="E19" s="107"/>
      <c r="F19" s="107"/>
      <c r="G19" s="108"/>
      <c r="H19" s="105"/>
      <c r="I19" s="103"/>
      <c r="J19" s="103"/>
    </row>
    <row r="20" spans="1:16" ht="16.5" thickBot="1">
      <c r="A20" s="209" t="s">
        <v>3</v>
      </c>
      <c r="B20" s="209"/>
      <c r="C20" s="210"/>
      <c r="D20" s="45"/>
      <c r="E20" s="107"/>
      <c r="F20" s="107"/>
      <c r="G20" s="108"/>
      <c r="H20" s="105"/>
      <c r="I20" s="103"/>
      <c r="J20" s="103"/>
    </row>
    <row r="21" spans="1:16" ht="16.5" thickBot="1">
      <c r="A21" s="107"/>
      <c r="B21" s="107"/>
      <c r="C21" s="107"/>
      <c r="D21" s="107"/>
      <c r="E21" s="107"/>
      <c r="F21" s="107"/>
      <c r="G21" s="108"/>
      <c r="H21" s="105"/>
      <c r="I21" s="103"/>
      <c r="J21" s="103"/>
    </row>
    <row r="22" spans="1:16" ht="16.5" thickBot="1">
      <c r="A22" s="172" t="s">
        <v>22</v>
      </c>
      <c r="B22" s="173"/>
      <c r="C22" s="174"/>
      <c r="D22" s="175"/>
      <c r="E22" s="176"/>
      <c r="F22" s="176"/>
      <c r="G22" s="177"/>
      <c r="H22" s="105"/>
      <c r="I22" s="103"/>
      <c r="J22" s="103"/>
    </row>
    <row r="23" spans="1:16" ht="15">
      <c r="A23" s="109"/>
      <c r="B23" s="109"/>
      <c r="C23" s="109"/>
      <c r="D23" s="109"/>
      <c r="E23" s="105"/>
      <c r="F23" s="103"/>
      <c r="G23" s="104"/>
      <c r="H23" s="103"/>
      <c r="I23" s="103"/>
      <c r="J23" s="103"/>
    </row>
    <row r="24" spans="1:16" ht="15.75">
      <c r="A24" s="110" t="s">
        <v>11</v>
      </c>
      <c r="B24" s="111"/>
      <c r="C24" s="111"/>
      <c r="D24" s="111"/>
      <c r="E24" s="103"/>
      <c r="F24" s="103"/>
      <c r="G24" s="104"/>
      <c r="H24" s="103"/>
      <c r="I24" s="103"/>
      <c r="J24" s="103"/>
    </row>
    <row r="25" spans="1:16">
      <c r="A25" s="112"/>
      <c r="B25" s="112"/>
      <c r="C25" s="112"/>
      <c r="D25" s="112"/>
      <c r="E25" s="103"/>
      <c r="F25" s="103"/>
      <c r="G25" s="104"/>
      <c r="H25" s="103"/>
      <c r="I25" s="103"/>
      <c r="J25" s="103"/>
    </row>
    <row r="26" spans="1:16" ht="15.75">
      <c r="A26" s="32">
        <v>1</v>
      </c>
      <c r="B26" s="172" t="s">
        <v>12</v>
      </c>
      <c r="C26" s="173"/>
      <c r="D26" s="173"/>
      <c r="E26" s="173"/>
      <c r="F26" s="173"/>
      <c r="G26" s="173"/>
      <c r="H26" s="103"/>
      <c r="I26" s="103"/>
      <c r="J26" s="103"/>
    </row>
    <row r="27" spans="1:16" ht="15">
      <c r="A27" s="113"/>
      <c r="B27" s="219" t="s">
        <v>9</v>
      </c>
      <c r="C27" s="173"/>
      <c r="D27" s="173"/>
      <c r="E27" s="173"/>
      <c r="F27" s="173"/>
      <c r="G27" s="173"/>
      <c r="H27" s="103"/>
      <c r="I27" s="103"/>
      <c r="J27" s="103"/>
    </row>
    <row r="28" spans="1:16" ht="15.75" thickBot="1">
      <c r="A28" s="98"/>
      <c r="E28" s="114"/>
      <c r="F28" s="114"/>
      <c r="H28" s="103"/>
      <c r="I28" s="103"/>
      <c r="J28" s="103"/>
    </row>
    <row r="29" spans="1:16" ht="15.75" thickBot="1">
      <c r="A29" s="220" t="s">
        <v>4</v>
      </c>
      <c r="B29" s="221"/>
      <c r="C29" s="221"/>
      <c r="D29" s="221"/>
      <c r="E29" s="222"/>
      <c r="F29" s="21"/>
      <c r="G29" s="27" t="s">
        <v>7</v>
      </c>
      <c r="H29" s="103"/>
      <c r="I29" s="103"/>
      <c r="J29" s="103"/>
    </row>
    <row r="30" spans="1:16" ht="15.75" customHeight="1" thickBot="1">
      <c r="A30" s="214"/>
      <c r="B30" s="215"/>
      <c r="C30" s="215"/>
      <c r="D30" s="215"/>
      <c r="E30" s="216"/>
      <c r="F30" s="115"/>
      <c r="G30" s="50"/>
      <c r="H30" s="213" t="s">
        <v>40</v>
      </c>
      <c r="I30" s="201"/>
      <c r="J30" s="116"/>
      <c r="K30" s="116"/>
      <c r="L30" s="116"/>
      <c r="M30" s="117"/>
      <c r="N30" s="117"/>
      <c r="O30" s="117"/>
      <c r="P30" s="117"/>
    </row>
    <row r="31" spans="1:16" ht="15.75" thickBot="1">
      <c r="A31" s="214"/>
      <c r="B31" s="176"/>
      <c r="C31" s="176"/>
      <c r="D31" s="176"/>
      <c r="E31" s="177"/>
      <c r="F31" s="115"/>
      <c r="G31" s="50"/>
      <c r="H31" s="202"/>
      <c r="I31" s="174"/>
      <c r="J31" s="116"/>
      <c r="K31" s="116"/>
      <c r="L31" s="116"/>
      <c r="M31" s="117"/>
      <c r="N31" s="117"/>
      <c r="O31" s="117"/>
      <c r="P31" s="117"/>
    </row>
    <row r="32" spans="1:16" ht="15.75" thickBot="1">
      <c r="A32" s="214"/>
      <c r="B32" s="176"/>
      <c r="C32" s="176"/>
      <c r="D32" s="176"/>
      <c r="E32" s="177"/>
      <c r="F32" s="115"/>
      <c r="G32" s="50"/>
      <c r="H32" s="202"/>
      <c r="I32" s="174"/>
      <c r="J32" s="116"/>
      <c r="K32" s="116"/>
      <c r="L32" s="116"/>
      <c r="M32" s="117"/>
      <c r="N32" s="117"/>
      <c r="O32" s="117"/>
      <c r="P32" s="117"/>
    </row>
    <row r="33" spans="1:16" ht="15.75" thickBot="1">
      <c r="A33" s="214"/>
      <c r="B33" s="215"/>
      <c r="C33" s="215"/>
      <c r="D33" s="215"/>
      <c r="E33" s="216"/>
      <c r="F33" s="115"/>
      <c r="G33" s="50"/>
      <c r="H33" s="202"/>
      <c r="I33" s="174"/>
      <c r="J33" s="116"/>
      <c r="K33" s="116"/>
      <c r="L33" s="116"/>
      <c r="M33" s="117"/>
      <c r="N33" s="117"/>
      <c r="O33" s="117"/>
      <c r="P33" s="117"/>
    </row>
    <row r="34" spans="1:16" ht="15.75" thickBot="1">
      <c r="A34" s="96"/>
      <c r="B34" s="99"/>
      <c r="C34" s="99"/>
      <c r="D34" s="99"/>
      <c r="E34" s="100"/>
      <c r="F34" s="115"/>
      <c r="G34" s="50"/>
      <c r="H34" s="202"/>
      <c r="I34" s="174"/>
      <c r="J34" s="116"/>
      <c r="K34" s="116"/>
      <c r="L34" s="116"/>
      <c r="M34" s="117"/>
      <c r="N34" s="117"/>
      <c r="O34" s="117"/>
      <c r="P34" s="117"/>
    </row>
    <row r="35" spans="1:16" ht="15.75" thickBot="1">
      <c r="A35" s="214"/>
      <c r="B35" s="215"/>
      <c r="C35" s="215"/>
      <c r="D35" s="215"/>
      <c r="E35" s="216"/>
      <c r="F35" s="115"/>
      <c r="G35" s="50"/>
      <c r="H35" s="202"/>
      <c r="I35" s="174"/>
      <c r="J35" s="116"/>
      <c r="K35" s="116"/>
      <c r="L35" s="116"/>
      <c r="M35" s="117"/>
      <c r="N35" s="117"/>
      <c r="O35" s="117"/>
      <c r="P35" s="117"/>
    </row>
    <row r="36" spans="1:16" ht="15.75" thickBot="1">
      <c r="A36" s="214"/>
      <c r="B36" s="215"/>
      <c r="C36" s="215"/>
      <c r="D36" s="215"/>
      <c r="E36" s="216"/>
      <c r="F36" s="115"/>
      <c r="G36" s="50"/>
      <c r="H36" s="202"/>
      <c r="I36" s="174"/>
      <c r="J36" s="116"/>
      <c r="K36" s="116"/>
      <c r="L36" s="116"/>
      <c r="M36" s="117"/>
      <c r="N36" s="117"/>
      <c r="O36" s="117"/>
      <c r="P36" s="117"/>
    </row>
    <row r="37" spans="1:16" ht="15.75" thickBot="1">
      <c r="A37" s="214"/>
      <c r="B37" s="215"/>
      <c r="C37" s="215"/>
      <c r="D37" s="215"/>
      <c r="E37" s="216"/>
      <c r="F37" s="115"/>
      <c r="G37" s="50"/>
      <c r="H37" s="202"/>
      <c r="I37" s="174"/>
      <c r="J37" s="116"/>
      <c r="K37" s="116"/>
      <c r="L37" s="116"/>
      <c r="M37" s="117"/>
      <c r="N37" s="117"/>
      <c r="O37" s="117"/>
      <c r="P37" s="117"/>
    </row>
    <row r="38" spans="1:16" ht="15.75" thickBot="1">
      <c r="A38" s="214"/>
      <c r="B38" s="176"/>
      <c r="C38" s="176"/>
      <c r="D38" s="176"/>
      <c r="E38" s="177"/>
      <c r="F38" s="115"/>
      <c r="G38" s="50"/>
      <c r="H38" s="202"/>
      <c r="I38" s="174"/>
      <c r="J38" s="102"/>
      <c r="K38" s="102"/>
      <c r="L38" s="102"/>
      <c r="M38" s="102"/>
      <c r="N38" s="102"/>
    </row>
    <row r="39" spans="1:16" ht="15.75" thickBot="1">
      <c r="A39" s="36"/>
      <c r="B39" s="40"/>
      <c r="C39" s="40"/>
      <c r="D39" s="40"/>
      <c r="E39" s="115"/>
      <c r="F39" s="115"/>
      <c r="G39" s="51"/>
      <c r="H39" s="204"/>
      <c r="I39" s="206"/>
      <c r="J39" s="102"/>
      <c r="K39" s="102"/>
      <c r="L39" s="102"/>
    </row>
    <row r="40" spans="1:16" ht="15.75" thickBot="1">
      <c r="A40" s="223" t="s">
        <v>28</v>
      </c>
      <c r="B40" s="224"/>
      <c r="C40" s="224"/>
      <c r="D40" s="224"/>
      <c r="E40" s="224"/>
      <c r="F40" s="225"/>
      <c r="G40" s="28">
        <f>SUM(G30:G38)</f>
        <v>0</v>
      </c>
      <c r="H40" s="118"/>
      <c r="I40" s="103"/>
      <c r="J40" s="103"/>
    </row>
    <row r="41" spans="1:16" ht="15">
      <c r="E41" s="119"/>
      <c r="F41" s="103"/>
      <c r="H41" s="17"/>
      <c r="I41" s="103"/>
      <c r="J41" s="103"/>
    </row>
    <row r="42" spans="1:16" ht="15">
      <c r="A42" s="112"/>
      <c r="B42" s="112"/>
      <c r="C42" s="112"/>
      <c r="D42" s="112"/>
      <c r="E42" s="103"/>
      <c r="F42" s="103"/>
      <c r="G42" s="104"/>
      <c r="H42" s="17"/>
      <c r="I42" s="103"/>
      <c r="J42" s="103"/>
    </row>
    <row r="43" spans="1:16" ht="15.75">
      <c r="A43" s="32">
        <v>2</v>
      </c>
      <c r="B43" s="172" t="s">
        <v>13</v>
      </c>
      <c r="C43" s="173"/>
      <c r="D43" s="173"/>
      <c r="E43" s="173"/>
      <c r="F43" s="173"/>
      <c r="G43" s="173"/>
      <c r="H43" s="17"/>
      <c r="I43" s="103"/>
      <c r="J43" s="103"/>
    </row>
    <row r="44" spans="1:16" ht="15">
      <c r="A44" s="112"/>
      <c r="B44" s="219" t="s">
        <v>20</v>
      </c>
      <c r="C44" s="226"/>
      <c r="D44" s="226"/>
      <c r="E44" s="226"/>
      <c r="F44" s="226"/>
      <c r="G44" s="226"/>
      <c r="H44" s="102"/>
      <c r="I44" s="103"/>
      <c r="J44" s="103"/>
    </row>
    <row r="45" spans="1:16" ht="15">
      <c r="A45" s="112"/>
      <c r="B45" s="17"/>
      <c r="C45" s="112"/>
      <c r="D45" s="112"/>
      <c r="E45" s="103"/>
      <c r="F45" s="103"/>
      <c r="G45" s="104"/>
      <c r="H45" s="17"/>
      <c r="I45" s="103"/>
      <c r="J45" s="103"/>
    </row>
    <row r="46" spans="1:16" ht="15.75" thickBot="1">
      <c r="A46" s="217" t="s">
        <v>14</v>
      </c>
      <c r="B46" s="218"/>
      <c r="C46" s="218"/>
      <c r="D46" s="218"/>
      <c r="E46" s="218"/>
      <c r="F46" s="114"/>
      <c r="G46" s="120" t="s">
        <v>7</v>
      </c>
      <c r="I46" s="103"/>
      <c r="J46" s="103"/>
    </row>
    <row r="47" spans="1:16" ht="15">
      <c r="A47" s="229"/>
      <c r="B47" s="230"/>
      <c r="C47" s="230"/>
      <c r="D47" s="230"/>
      <c r="E47" s="231"/>
      <c r="F47" s="64"/>
      <c r="G47" s="41"/>
      <c r="H47" s="232" t="s">
        <v>21</v>
      </c>
      <c r="I47" s="103"/>
      <c r="J47" s="103"/>
    </row>
    <row r="48" spans="1:16" ht="15">
      <c r="A48" s="235"/>
      <c r="B48" s="236"/>
      <c r="C48" s="236"/>
      <c r="D48" s="236"/>
      <c r="E48" s="237"/>
      <c r="F48" s="114"/>
      <c r="G48" s="61"/>
      <c r="H48" s="233"/>
      <c r="I48" s="103"/>
      <c r="J48" s="103"/>
    </row>
    <row r="49" spans="1:10" ht="15" customHeight="1">
      <c r="A49" s="235"/>
      <c r="B49" s="236"/>
      <c r="C49" s="236"/>
      <c r="D49" s="236"/>
      <c r="E49" s="237"/>
      <c r="F49" s="114"/>
      <c r="G49" s="61"/>
      <c r="H49" s="233"/>
      <c r="I49" s="17"/>
      <c r="J49" s="17"/>
    </row>
    <row r="50" spans="1:10" ht="15" customHeight="1">
      <c r="A50" s="235"/>
      <c r="B50" s="238"/>
      <c r="C50" s="238"/>
      <c r="D50" s="238"/>
      <c r="E50" s="239"/>
      <c r="F50" s="114"/>
      <c r="G50" s="61"/>
      <c r="H50" s="233"/>
      <c r="I50" s="17"/>
      <c r="J50" s="17"/>
    </row>
    <row r="51" spans="1:10" ht="15.75" thickBot="1">
      <c r="A51" s="240"/>
      <c r="B51" s="241"/>
      <c r="C51" s="241"/>
      <c r="D51" s="241"/>
      <c r="E51" s="242"/>
      <c r="F51" s="10"/>
      <c r="G51" s="62"/>
      <c r="H51" s="234"/>
      <c r="I51" s="103"/>
      <c r="J51" s="103"/>
    </row>
    <row r="52" spans="1:10" ht="15">
      <c r="A52" s="243"/>
      <c r="B52" s="173"/>
      <c r="C52" s="173"/>
      <c r="D52" s="173"/>
      <c r="E52" s="173"/>
      <c r="F52" s="173"/>
      <c r="G52" s="173"/>
      <c r="H52" s="17"/>
      <c r="I52" s="103"/>
      <c r="J52" s="103"/>
    </row>
    <row r="53" spans="1:10" ht="16.5">
      <c r="A53" s="244" t="s">
        <v>27</v>
      </c>
      <c r="B53" s="245"/>
      <c r="C53" s="245"/>
      <c r="D53" s="245"/>
      <c r="E53" s="245"/>
      <c r="F53" s="173"/>
      <c r="G53" s="121">
        <f>SUM(G47:G51)</f>
        <v>0</v>
      </c>
      <c r="H53" s="17"/>
      <c r="I53" s="103"/>
      <c r="J53" s="103"/>
    </row>
    <row r="54" spans="1:10">
      <c r="A54" s="112"/>
      <c r="B54" s="112"/>
      <c r="C54" s="7"/>
      <c r="D54" s="7"/>
      <c r="E54" s="103"/>
      <c r="F54" s="103"/>
      <c r="G54" s="104"/>
      <c r="H54" s="103"/>
      <c r="I54" s="103"/>
      <c r="J54" s="103"/>
    </row>
    <row r="55" spans="1:10">
      <c r="A55" s="112"/>
      <c r="B55" s="112"/>
      <c r="C55" s="7"/>
      <c r="D55" s="7"/>
      <c r="E55" s="103"/>
      <c r="F55" s="103"/>
      <c r="G55" s="104"/>
      <c r="H55" s="103"/>
      <c r="I55" s="103"/>
      <c r="J55" s="103"/>
    </row>
    <row r="56" spans="1:10" ht="16.5">
      <c r="A56" s="246" t="s">
        <v>26</v>
      </c>
      <c r="B56" s="173"/>
      <c r="C56" s="173"/>
      <c r="D56" s="173"/>
      <c r="E56" s="173"/>
      <c r="F56" s="103"/>
      <c r="G56" s="121">
        <f>+G40+G53</f>
        <v>0</v>
      </c>
      <c r="H56" s="103"/>
      <c r="I56" s="103"/>
      <c r="J56" s="103"/>
    </row>
    <row r="57" spans="1:10">
      <c r="B57" s="112"/>
      <c r="C57" s="7"/>
      <c r="D57" s="7"/>
      <c r="E57" s="103"/>
      <c r="F57" s="103"/>
      <c r="G57" s="104"/>
      <c r="H57" s="103"/>
      <c r="I57" s="103"/>
      <c r="J57" s="103"/>
    </row>
    <row r="58" spans="1:10">
      <c r="B58" s="112"/>
      <c r="C58" s="7"/>
      <c r="D58" s="7"/>
      <c r="E58" s="103"/>
      <c r="F58" s="103"/>
      <c r="G58" s="104"/>
      <c r="H58" s="103"/>
      <c r="I58" s="103"/>
      <c r="J58" s="103"/>
    </row>
    <row r="59" spans="1:10" ht="15.75">
      <c r="A59" s="247" t="s">
        <v>15</v>
      </c>
      <c r="B59" s="173"/>
      <c r="C59" s="173"/>
      <c r="D59" s="173"/>
      <c r="E59" s="173"/>
      <c r="F59" s="103"/>
      <c r="G59" s="104"/>
      <c r="H59" s="103"/>
      <c r="I59" s="103"/>
      <c r="J59" s="103"/>
    </row>
    <row r="60" spans="1:10">
      <c r="A60" s="112"/>
      <c r="B60" s="112"/>
      <c r="C60" s="112"/>
      <c r="D60" s="112"/>
      <c r="E60" s="103"/>
      <c r="F60" s="103"/>
      <c r="G60" s="104"/>
      <c r="H60" s="103"/>
      <c r="I60" s="103"/>
      <c r="J60" s="103"/>
    </row>
    <row r="61" spans="1:10" ht="15.75">
      <c r="A61" s="32">
        <v>1</v>
      </c>
      <c r="B61" s="172" t="s">
        <v>31</v>
      </c>
      <c r="C61" s="173"/>
      <c r="D61" s="173"/>
      <c r="E61" s="173"/>
      <c r="F61" s="173"/>
      <c r="G61" s="104"/>
      <c r="H61" s="103"/>
      <c r="I61" s="103"/>
      <c r="J61" s="103"/>
    </row>
    <row r="62" spans="1:10" ht="15">
      <c r="A62" s="98"/>
      <c r="E62" s="114"/>
      <c r="F62" s="114"/>
      <c r="H62" s="103"/>
      <c r="I62" s="103"/>
      <c r="J62" s="103"/>
    </row>
    <row r="63" spans="1:10" ht="15.75" thickBot="1">
      <c r="A63" s="227" t="s">
        <v>4</v>
      </c>
      <c r="B63" s="228"/>
      <c r="C63" s="228"/>
      <c r="D63" s="228"/>
      <c r="E63" s="228"/>
      <c r="F63" s="114"/>
      <c r="G63" s="120" t="s">
        <v>33</v>
      </c>
      <c r="H63" s="59"/>
      <c r="I63" s="103"/>
      <c r="J63" s="103"/>
    </row>
    <row r="64" spans="1:10" ht="15">
      <c r="A64" s="229"/>
      <c r="B64" s="230"/>
      <c r="C64" s="230"/>
      <c r="D64" s="230"/>
      <c r="E64" s="231"/>
      <c r="F64" s="63"/>
      <c r="G64" s="41"/>
      <c r="H64" s="118"/>
      <c r="I64" s="103"/>
      <c r="J64" s="103"/>
    </row>
    <row r="65" spans="1:11" ht="15">
      <c r="A65" s="235"/>
      <c r="B65" s="238"/>
      <c r="C65" s="238"/>
      <c r="D65" s="238"/>
      <c r="E65" s="239"/>
      <c r="F65" s="63"/>
      <c r="G65" s="42"/>
      <c r="H65" s="118"/>
      <c r="I65" s="103"/>
      <c r="J65" s="103"/>
    </row>
    <row r="66" spans="1:11" ht="15">
      <c r="A66" s="235"/>
      <c r="B66" s="238"/>
      <c r="C66" s="238"/>
      <c r="D66" s="238"/>
      <c r="E66" s="239"/>
      <c r="F66" s="63"/>
      <c r="G66" s="42"/>
      <c r="H66" s="118"/>
      <c r="I66" s="103"/>
      <c r="J66" s="103"/>
    </row>
    <row r="67" spans="1:11" ht="15">
      <c r="A67" s="235"/>
      <c r="B67" s="238"/>
      <c r="C67" s="238"/>
      <c r="D67" s="238"/>
      <c r="E67" s="239"/>
      <c r="F67" s="63"/>
      <c r="G67" s="42"/>
      <c r="H67" s="118"/>
      <c r="I67" s="103"/>
      <c r="J67" s="103"/>
    </row>
    <row r="68" spans="1:11" ht="15">
      <c r="A68" s="235"/>
      <c r="B68" s="238"/>
      <c r="C68" s="238"/>
      <c r="D68" s="238"/>
      <c r="E68" s="239"/>
      <c r="F68" s="63"/>
      <c r="G68" s="60"/>
      <c r="H68" s="118"/>
      <c r="I68" s="103"/>
      <c r="J68" s="103"/>
    </row>
    <row r="69" spans="1:11" ht="15">
      <c r="A69" s="235"/>
      <c r="B69" s="248"/>
      <c r="C69" s="248"/>
      <c r="D69" s="248"/>
      <c r="E69" s="249"/>
      <c r="F69" s="63"/>
      <c r="G69" s="61"/>
      <c r="H69" s="118"/>
      <c r="I69" s="103"/>
      <c r="J69" s="103"/>
    </row>
    <row r="70" spans="1:11" ht="15">
      <c r="A70" s="235"/>
      <c r="B70" s="248"/>
      <c r="C70" s="248"/>
      <c r="D70" s="248"/>
      <c r="E70" s="249"/>
      <c r="F70" s="63"/>
      <c r="G70" s="61"/>
      <c r="H70" s="118"/>
      <c r="I70" s="103"/>
      <c r="J70" s="103"/>
    </row>
    <row r="71" spans="1:11" ht="15">
      <c r="A71" s="235"/>
      <c r="B71" s="248"/>
      <c r="C71" s="248"/>
      <c r="D71" s="248"/>
      <c r="E71" s="249"/>
      <c r="F71" s="63"/>
      <c r="G71" s="61"/>
      <c r="H71" s="118"/>
      <c r="I71" s="103"/>
      <c r="J71" s="103"/>
    </row>
    <row r="72" spans="1:11" ht="15">
      <c r="A72" s="235"/>
      <c r="B72" s="248"/>
      <c r="C72" s="248"/>
      <c r="D72" s="248"/>
      <c r="E72" s="249"/>
      <c r="F72" s="63"/>
      <c r="G72" s="61"/>
      <c r="H72" s="118"/>
      <c r="I72" s="103"/>
      <c r="J72" s="103"/>
    </row>
    <row r="73" spans="1:11" ht="15">
      <c r="A73" s="235"/>
      <c r="B73" s="248"/>
      <c r="C73" s="248"/>
      <c r="D73" s="248"/>
      <c r="E73" s="249"/>
      <c r="F73" s="63"/>
      <c r="G73" s="61"/>
      <c r="H73" s="118"/>
      <c r="I73" s="103"/>
      <c r="J73" s="103"/>
    </row>
    <row r="74" spans="1:11" ht="15">
      <c r="A74" s="250"/>
      <c r="B74" s="251"/>
      <c r="C74" s="251"/>
      <c r="D74" s="251"/>
      <c r="E74" s="252"/>
      <c r="F74" s="63"/>
      <c r="G74" s="61"/>
      <c r="H74" s="118"/>
      <c r="I74" s="103"/>
      <c r="J74" s="103"/>
    </row>
    <row r="75" spans="1:11" ht="15">
      <c r="A75" s="235"/>
      <c r="B75" s="248"/>
      <c r="C75" s="248"/>
      <c r="D75" s="248"/>
      <c r="E75" s="249"/>
      <c r="F75" s="63"/>
      <c r="G75" s="61"/>
      <c r="H75" s="118"/>
      <c r="I75" s="103"/>
      <c r="J75" s="103"/>
    </row>
    <row r="76" spans="1:11" ht="15">
      <c r="A76" s="235"/>
      <c r="B76" s="248"/>
      <c r="C76" s="248"/>
      <c r="D76" s="248"/>
      <c r="E76" s="249"/>
      <c r="F76" s="63"/>
      <c r="G76" s="61"/>
      <c r="H76" s="118"/>
      <c r="I76" s="103"/>
      <c r="J76" s="103"/>
    </row>
    <row r="77" spans="1:11" ht="15">
      <c r="A77" s="235"/>
      <c r="B77" s="238"/>
      <c r="C77" s="238"/>
      <c r="D77" s="238"/>
      <c r="E77" s="239"/>
      <c r="F77" s="63"/>
      <c r="G77" s="61"/>
      <c r="H77" s="118"/>
      <c r="I77" s="103"/>
      <c r="J77" s="103"/>
    </row>
    <row r="78" spans="1:11" ht="15.75" thickBot="1">
      <c r="A78" s="240"/>
      <c r="B78" s="241"/>
      <c r="C78" s="241"/>
      <c r="D78" s="241"/>
      <c r="E78" s="242"/>
      <c r="F78" s="63"/>
      <c r="G78" s="62"/>
      <c r="H78" s="118"/>
      <c r="I78" s="103"/>
      <c r="J78" s="103"/>
    </row>
    <row r="79" spans="1:11" ht="15">
      <c r="G79" s="11"/>
      <c r="H79" s="118"/>
      <c r="I79" s="103"/>
      <c r="J79" s="103"/>
      <c r="K79" s="8"/>
    </row>
    <row r="80" spans="1:11" ht="15">
      <c r="A80" s="253" t="s">
        <v>29</v>
      </c>
      <c r="B80" s="254"/>
      <c r="C80" s="254"/>
      <c r="D80" s="254"/>
      <c r="E80" s="254"/>
      <c r="F80" s="173"/>
      <c r="G80" s="122">
        <f>SUM(G64:G78)</f>
        <v>0</v>
      </c>
      <c r="H80" s="118"/>
      <c r="I80" s="103"/>
      <c r="J80" s="103"/>
      <c r="K80" s="8"/>
    </row>
    <row r="81" spans="1:10" ht="15">
      <c r="E81" s="119"/>
      <c r="F81" s="103"/>
      <c r="H81" s="17"/>
      <c r="I81" s="103"/>
      <c r="J81" s="103"/>
    </row>
    <row r="82" spans="1:10" ht="15">
      <c r="A82" s="112"/>
      <c r="B82" s="112"/>
      <c r="C82" s="112"/>
      <c r="D82" s="112"/>
      <c r="E82" s="103"/>
      <c r="F82" s="103"/>
      <c r="G82" s="104"/>
      <c r="H82" s="17"/>
      <c r="I82" s="103"/>
      <c r="J82" s="103"/>
    </row>
    <row r="83" spans="1:10" ht="15.75">
      <c r="A83" s="32">
        <v>2</v>
      </c>
      <c r="B83" s="172" t="s">
        <v>32</v>
      </c>
      <c r="C83" s="173"/>
      <c r="D83" s="173"/>
      <c r="E83" s="173"/>
      <c r="F83" s="173"/>
      <c r="G83" s="173"/>
      <c r="H83" s="17"/>
      <c r="I83" s="103"/>
      <c r="J83" s="103"/>
    </row>
    <row r="84" spans="1:10" ht="15">
      <c r="A84" s="112"/>
      <c r="B84" s="112"/>
      <c r="C84" s="7"/>
      <c r="D84" s="7"/>
      <c r="E84" s="103"/>
      <c r="F84" s="103"/>
      <c r="G84" s="104"/>
      <c r="H84" s="17"/>
      <c r="I84" s="103"/>
      <c r="J84" s="103"/>
    </row>
    <row r="85" spans="1:10" ht="15.75" thickBot="1">
      <c r="A85" s="227" t="s">
        <v>23</v>
      </c>
      <c r="B85" s="255"/>
      <c r="C85" s="255"/>
      <c r="D85" s="255"/>
      <c r="E85" s="255"/>
      <c r="F85" s="114"/>
      <c r="G85" s="120" t="s">
        <v>8</v>
      </c>
      <c r="H85" s="17"/>
      <c r="I85" s="103"/>
      <c r="J85" s="103"/>
    </row>
    <row r="86" spans="1:10" ht="15">
      <c r="A86" s="229"/>
      <c r="B86" s="230"/>
      <c r="C86" s="230"/>
      <c r="D86" s="230"/>
      <c r="E86" s="231"/>
      <c r="F86" s="114"/>
      <c r="G86" s="41"/>
      <c r="H86" s="17"/>
      <c r="I86" s="103"/>
      <c r="J86" s="103"/>
    </row>
    <row r="87" spans="1:10" ht="15">
      <c r="A87" s="235"/>
      <c r="B87" s="236"/>
      <c r="C87" s="236"/>
      <c r="D87" s="236"/>
      <c r="E87" s="237"/>
      <c r="F87" s="114"/>
      <c r="G87" s="61"/>
      <c r="H87" s="17"/>
      <c r="I87" s="103"/>
      <c r="J87" s="103"/>
    </row>
    <row r="88" spans="1:10" ht="15">
      <c r="A88" s="235"/>
      <c r="B88" s="238"/>
      <c r="C88" s="238"/>
      <c r="D88" s="238"/>
      <c r="E88" s="239"/>
      <c r="F88" s="114"/>
      <c r="G88" s="61"/>
      <c r="H88" s="43"/>
      <c r="I88" s="103"/>
      <c r="J88" s="103"/>
    </row>
    <row r="89" spans="1:10" ht="15">
      <c r="A89" s="235"/>
      <c r="B89" s="236"/>
      <c r="C89" s="236"/>
      <c r="D89" s="236"/>
      <c r="E89" s="237"/>
      <c r="F89" s="114"/>
      <c r="G89" s="61"/>
      <c r="H89" s="17"/>
      <c r="I89" s="103"/>
      <c r="J89" s="103"/>
    </row>
    <row r="90" spans="1:10" ht="15">
      <c r="A90" s="235"/>
      <c r="B90" s="236"/>
      <c r="C90" s="236"/>
      <c r="D90" s="236"/>
      <c r="E90" s="237"/>
      <c r="F90" s="114"/>
      <c r="G90" s="61"/>
      <c r="H90" s="17"/>
      <c r="I90" s="103"/>
      <c r="J90" s="103"/>
    </row>
    <row r="91" spans="1:10" ht="15">
      <c r="A91" s="235"/>
      <c r="B91" s="236"/>
      <c r="C91" s="236"/>
      <c r="D91" s="236"/>
      <c r="E91" s="237"/>
      <c r="F91" s="114"/>
      <c r="G91" s="61"/>
      <c r="H91" s="17"/>
      <c r="I91" s="103"/>
      <c r="J91" s="103"/>
    </row>
    <row r="92" spans="1:10" ht="15">
      <c r="A92" s="235"/>
      <c r="B92" s="238"/>
      <c r="C92" s="238"/>
      <c r="D92" s="238"/>
      <c r="E92" s="239"/>
      <c r="F92" s="114"/>
      <c r="G92" s="61"/>
      <c r="H92" s="17"/>
      <c r="I92" s="103"/>
      <c r="J92" s="103"/>
    </row>
    <row r="93" spans="1:10" ht="15">
      <c r="A93" s="235"/>
      <c r="B93" s="238"/>
      <c r="C93" s="238"/>
      <c r="D93" s="238"/>
      <c r="E93" s="239"/>
      <c r="F93" s="114"/>
      <c r="G93" s="61"/>
      <c r="H93" s="17"/>
      <c r="I93" s="103"/>
      <c r="J93" s="103"/>
    </row>
    <row r="94" spans="1:10" ht="15">
      <c r="A94" s="235"/>
      <c r="B94" s="238"/>
      <c r="C94" s="238"/>
      <c r="D94" s="238"/>
      <c r="E94" s="239"/>
      <c r="F94" s="114"/>
      <c r="G94" s="61"/>
      <c r="H94" s="17"/>
      <c r="I94" s="103"/>
      <c r="J94" s="103"/>
    </row>
    <row r="95" spans="1:10" ht="15">
      <c r="A95" s="235"/>
      <c r="B95" s="238"/>
      <c r="C95" s="238"/>
      <c r="D95" s="238"/>
      <c r="E95" s="239"/>
      <c r="F95" s="114"/>
      <c r="G95" s="61"/>
      <c r="H95" s="17"/>
      <c r="I95" s="103"/>
      <c r="J95" s="103"/>
    </row>
    <row r="96" spans="1:10" ht="15">
      <c r="A96" s="235"/>
      <c r="B96" s="238"/>
      <c r="C96" s="238"/>
      <c r="D96" s="238"/>
      <c r="E96" s="239"/>
      <c r="F96" s="114"/>
      <c r="G96" s="61"/>
      <c r="H96" s="17"/>
      <c r="I96" s="103"/>
      <c r="J96" s="103"/>
    </row>
    <row r="97" spans="1:14" ht="15">
      <c r="A97" s="235"/>
      <c r="B97" s="238"/>
      <c r="C97" s="238"/>
      <c r="D97" s="238"/>
      <c r="E97" s="239"/>
      <c r="F97" s="114"/>
      <c r="G97" s="61"/>
      <c r="H97" s="17"/>
      <c r="I97" s="103"/>
      <c r="J97" s="103"/>
    </row>
    <row r="98" spans="1:14" ht="15">
      <c r="A98" s="235"/>
      <c r="B98" s="238"/>
      <c r="C98" s="238"/>
      <c r="D98" s="238"/>
      <c r="E98" s="239"/>
      <c r="F98" s="114"/>
      <c r="G98" s="61"/>
      <c r="H98" s="17"/>
      <c r="I98" s="103"/>
      <c r="J98" s="103"/>
    </row>
    <row r="99" spans="1:14" ht="15">
      <c r="A99" s="235"/>
      <c r="B99" s="238"/>
      <c r="C99" s="238"/>
      <c r="D99" s="238"/>
      <c r="E99" s="239"/>
      <c r="F99" s="114"/>
      <c r="G99" s="61"/>
      <c r="H99" s="118"/>
    </row>
    <row r="100" spans="1:14" ht="15.75" thickBot="1">
      <c r="A100" s="240"/>
      <c r="B100" s="241"/>
      <c r="C100" s="241"/>
      <c r="D100" s="241"/>
      <c r="E100" s="242"/>
      <c r="F100" s="114"/>
      <c r="G100" s="62"/>
      <c r="H100" s="17"/>
    </row>
    <row r="101" spans="1:14" ht="15.75" thickBot="1">
      <c r="A101" s="97"/>
      <c r="E101" s="10"/>
      <c r="F101" s="10"/>
      <c r="G101" s="14"/>
      <c r="H101" s="17"/>
    </row>
    <row r="102" spans="1:14" ht="18.75" thickBot="1">
      <c r="A102" s="257" t="s">
        <v>25</v>
      </c>
      <c r="B102" s="258"/>
      <c r="C102" s="258"/>
      <c r="D102" s="258"/>
      <c r="E102" s="258"/>
      <c r="F102" s="8"/>
      <c r="G102" s="123">
        <f>SUM(G86:G100)</f>
        <v>0</v>
      </c>
      <c r="J102" s="103"/>
    </row>
    <row r="103" spans="1:14">
      <c r="A103" s="112"/>
      <c r="B103" s="112"/>
      <c r="C103" s="7"/>
      <c r="D103" s="7"/>
      <c r="E103" s="103"/>
      <c r="F103" s="103"/>
      <c r="G103" s="104"/>
      <c r="J103" s="103"/>
    </row>
    <row r="104" spans="1:14">
      <c r="A104" s="112"/>
      <c r="B104" s="112"/>
      <c r="C104" s="7"/>
      <c r="D104" s="7"/>
      <c r="E104" s="103"/>
      <c r="F104" s="103"/>
      <c r="G104" s="104"/>
      <c r="J104" s="103"/>
    </row>
    <row r="105" spans="1:14" ht="18">
      <c r="A105" s="172" t="s">
        <v>34</v>
      </c>
      <c r="B105" s="256"/>
      <c r="C105" s="256"/>
      <c r="D105" s="256"/>
      <c r="E105" s="256"/>
      <c r="F105" s="173"/>
      <c r="G105" s="124">
        <f>+G80+G102</f>
        <v>0</v>
      </c>
      <c r="H105" s="53"/>
      <c r="M105" s="52"/>
      <c r="N105" s="52"/>
    </row>
    <row r="106" spans="1:14" ht="15">
      <c r="B106" s="112"/>
      <c r="C106" s="7"/>
      <c r="D106" s="7"/>
      <c r="E106" s="103"/>
      <c r="F106" s="103"/>
      <c r="G106" s="104"/>
      <c r="H106" s="53"/>
      <c r="M106" s="52"/>
      <c r="N106" s="52"/>
    </row>
    <row r="107" spans="1:14" ht="18">
      <c r="A107" s="172" t="s">
        <v>30</v>
      </c>
      <c r="B107" s="256"/>
      <c r="C107" s="256"/>
      <c r="D107" s="256"/>
      <c r="E107" s="256"/>
      <c r="F107" s="103"/>
      <c r="G107" s="125">
        <f>+G56-G105</f>
        <v>0</v>
      </c>
      <c r="H107" s="53"/>
      <c r="M107" s="52"/>
      <c r="N107" s="52"/>
    </row>
    <row r="108" spans="1:14">
      <c r="B108" s="112"/>
      <c r="C108" s="7"/>
      <c r="D108" s="7"/>
      <c r="E108" s="103"/>
      <c r="F108" s="103"/>
      <c r="G108" s="104"/>
    </row>
    <row r="110" spans="1:14" ht="15" thickBot="1"/>
    <row r="111" spans="1:14" ht="15.75" thickBot="1">
      <c r="A111" s="259" t="s">
        <v>39</v>
      </c>
      <c r="B111" s="260"/>
      <c r="C111" s="260"/>
      <c r="D111" s="260"/>
      <c r="E111" s="261"/>
      <c r="F111" s="126"/>
      <c r="G111" s="127"/>
    </row>
    <row r="112" spans="1:14" ht="15.75" thickBot="1">
      <c r="A112" s="262" t="s">
        <v>35</v>
      </c>
      <c r="B112" s="203"/>
      <c r="C112" s="203"/>
      <c r="D112" s="203"/>
      <c r="E112" s="174"/>
      <c r="F112" s="126"/>
      <c r="G112" s="128"/>
    </row>
    <row r="113" spans="1:7" ht="15.75" thickBot="1">
      <c r="A113" s="262" t="s">
        <v>36</v>
      </c>
      <c r="B113" s="203"/>
      <c r="C113" s="203"/>
      <c r="D113" s="203"/>
      <c r="E113" s="174"/>
      <c r="F113" s="126"/>
      <c r="G113" s="128"/>
    </row>
    <row r="114" spans="1:7" ht="17.25" thickBot="1">
      <c r="A114" s="263" t="s">
        <v>37</v>
      </c>
      <c r="B114" s="205"/>
      <c r="C114" s="205"/>
      <c r="D114" s="205"/>
      <c r="E114" s="206"/>
      <c r="F114" s="126"/>
      <c r="G114" s="129"/>
    </row>
    <row r="115" spans="1:7" ht="15" thickBot="1"/>
    <row r="116" spans="1:7" ht="15.75" thickBot="1">
      <c r="A116" s="264" t="s">
        <v>38</v>
      </c>
      <c r="B116" s="265"/>
      <c r="C116" s="265"/>
      <c r="D116" s="265"/>
      <c r="E116" s="266"/>
      <c r="F116" s="54"/>
      <c r="G116" s="57">
        <f>G107-G114</f>
        <v>0</v>
      </c>
    </row>
  </sheetData>
  <sheetProtection sheet="1" objects="1" scenarios="1"/>
  <mergeCells count="84">
    <mergeCell ref="A111:E111"/>
    <mergeCell ref="A112:E112"/>
    <mergeCell ref="A113:E113"/>
    <mergeCell ref="A114:E114"/>
    <mergeCell ref="A116:E116"/>
    <mergeCell ref="A107:E107"/>
    <mergeCell ref="A92:E92"/>
    <mergeCell ref="A93:E93"/>
    <mergeCell ref="A94:E94"/>
    <mergeCell ref="A95:E95"/>
    <mergeCell ref="A96:E96"/>
    <mergeCell ref="A97:E97"/>
    <mergeCell ref="A98:E98"/>
    <mergeCell ref="A99:E99"/>
    <mergeCell ref="A100:E100"/>
    <mergeCell ref="A102:E102"/>
    <mergeCell ref="A105:F105"/>
    <mergeCell ref="A91:E91"/>
    <mergeCell ref="A76:E76"/>
    <mergeCell ref="A77:E77"/>
    <mergeCell ref="A78:E78"/>
    <mergeCell ref="A80:F80"/>
    <mergeCell ref="B83:G83"/>
    <mergeCell ref="A85:E85"/>
    <mergeCell ref="A86:E86"/>
    <mergeCell ref="A87:E87"/>
    <mergeCell ref="A88:E88"/>
    <mergeCell ref="A89:E89"/>
    <mergeCell ref="A90:E90"/>
    <mergeCell ref="A75:E75"/>
    <mergeCell ref="A64:E64"/>
    <mergeCell ref="A65:E65"/>
    <mergeCell ref="A66:E66"/>
    <mergeCell ref="A67:E67"/>
    <mergeCell ref="A68:E68"/>
    <mergeCell ref="A69:E69"/>
    <mergeCell ref="A70:E70"/>
    <mergeCell ref="A71:E71"/>
    <mergeCell ref="A72:E72"/>
    <mergeCell ref="A73:E73"/>
    <mergeCell ref="A74:E74"/>
    <mergeCell ref="A63:E63"/>
    <mergeCell ref="A47:E47"/>
    <mergeCell ref="H47:H51"/>
    <mergeCell ref="A48:E48"/>
    <mergeCell ref="A49:E49"/>
    <mergeCell ref="A50:E50"/>
    <mergeCell ref="A51:E51"/>
    <mergeCell ref="A52:G52"/>
    <mergeCell ref="A53:F53"/>
    <mergeCell ref="A56:E56"/>
    <mergeCell ref="A59:E59"/>
    <mergeCell ref="B61:F61"/>
    <mergeCell ref="A46:E46"/>
    <mergeCell ref="B26:G26"/>
    <mergeCell ref="B27:G27"/>
    <mergeCell ref="A29:E29"/>
    <mergeCell ref="A30:E30"/>
    <mergeCell ref="A37:E37"/>
    <mergeCell ref="A38:E38"/>
    <mergeCell ref="A40:F40"/>
    <mergeCell ref="B43:G43"/>
    <mergeCell ref="B44:G44"/>
    <mergeCell ref="H30:I39"/>
    <mergeCell ref="A31:E31"/>
    <mergeCell ref="A32:E32"/>
    <mergeCell ref="A33:E33"/>
    <mergeCell ref="A35:E35"/>
    <mergeCell ref="A36:E36"/>
    <mergeCell ref="A22:C22"/>
    <mergeCell ref="D22:G22"/>
    <mergeCell ref="A1:F1"/>
    <mergeCell ref="K1:U1"/>
    <mergeCell ref="A5:E8"/>
    <mergeCell ref="K5:M9"/>
    <mergeCell ref="N5:R9"/>
    <mergeCell ref="N11:R15"/>
    <mergeCell ref="A13:E13"/>
    <mergeCell ref="A14:D14"/>
    <mergeCell ref="A16:C16"/>
    <mergeCell ref="D16:G16"/>
    <mergeCell ref="A18:C18"/>
    <mergeCell ref="D18:E18"/>
    <mergeCell ref="A20:C20"/>
  </mergeCells>
  <dataValidations disablePrompts="1" count="3">
    <dataValidation type="date" operator="greaterThanOrEqual" allowBlank="1" showErrorMessage="1" error="Enter date in MM/DD/YYYY format." prompt="Enter date as _x000a_MM/DD/YYYY or variant._x000a__x000a_Will display as full text." sqref="D18:E18">
      <formula1>44562</formula1>
    </dataValidation>
    <dataValidation type="decimal" operator="greaterThanOrEqual" allowBlank="1" showInputMessage="1" showErrorMessage="1" errorTitle="Not Numeric" error="Numeric entries only" sqref="G30:G38">
      <formula1>0</formula1>
    </dataValidation>
    <dataValidation type="decimal" operator="greaterThanOrEqual" allowBlank="1" showInputMessage="1" showErrorMessage="1" error="Numeric entries only" sqref="G86:G100 G64:G78 G47:G51">
      <formula1>0</formula1>
    </dataValidation>
  </dataValidations>
  <printOptions horizontalCentered="1"/>
  <pageMargins left="0" right="0" top="1" bottom="1" header="0.3" footer="0.3"/>
  <pageSetup orientation="portrait" horizontalDpi="4294967294" verticalDpi="0" r:id="rId1"/>
  <headerFooter>
    <oddHeader>&amp;CYellow Financial Report</oddHeader>
    <oddFooter>&amp;CPage &amp;P&amp;R&amp;F</oddFooter>
  </headerFooter>
  <colBreaks count="1" manualBreakCount="1">
    <brk id="7" max="1048575" man="1"/>
  </colBreaks>
  <legacyDrawing r:id="rId2"/>
</worksheet>
</file>

<file path=xl/worksheets/sheet2.xml><?xml version="1.0" encoding="utf-8"?>
<worksheet xmlns="http://schemas.openxmlformats.org/spreadsheetml/2006/main" xmlns:r="http://schemas.openxmlformats.org/officeDocument/2006/relationships">
  <sheetPr transitionEvaluation="1" transitionEntry="1"/>
  <dimension ref="A1:U116"/>
  <sheetViews>
    <sheetView topLeftCell="A19" zoomScaleNormal="100" workbookViewId="0">
      <selection activeCell="G30" sqref="G30"/>
    </sheetView>
  </sheetViews>
  <sheetFormatPr defaultColWidth="8.85546875" defaultRowHeight="14.25"/>
  <cols>
    <col min="1" max="1" width="5.42578125" style="11" customWidth="1"/>
    <col min="2" max="2" width="6" style="11" customWidth="1"/>
    <col min="3" max="3" width="11.85546875" style="11" customWidth="1"/>
    <col min="4" max="4" width="14.5703125" style="11" customWidth="1"/>
    <col min="5" max="5" width="17.28515625" style="11" customWidth="1"/>
    <col min="6" max="6" width="3.7109375" style="11" customWidth="1"/>
    <col min="7" max="7" width="19" style="15" customWidth="1"/>
    <col min="8" max="8" width="28.140625" style="11" bestFit="1" customWidth="1"/>
    <col min="9" max="9" width="11" style="11" bestFit="1" customWidth="1"/>
    <col min="10" max="16384" width="8.85546875" style="11"/>
  </cols>
  <sheetData>
    <row r="1" spans="1:21" ht="16.5" thickBot="1">
      <c r="A1" s="178" t="s">
        <v>16</v>
      </c>
      <c r="B1" s="179"/>
      <c r="C1" s="179"/>
      <c r="D1" s="179"/>
      <c r="E1" s="179"/>
      <c r="F1" s="179"/>
      <c r="G1" s="23"/>
      <c r="H1" s="22"/>
      <c r="K1" s="180"/>
      <c r="L1" s="181"/>
      <c r="M1" s="181"/>
      <c r="N1" s="181"/>
      <c r="O1" s="181"/>
      <c r="P1" s="181"/>
      <c r="Q1" s="181"/>
      <c r="R1" s="181"/>
      <c r="S1" s="181"/>
      <c r="T1" s="181"/>
      <c r="U1" s="181"/>
    </row>
    <row r="2" spans="1:21" ht="16.5" thickBot="1">
      <c r="A2" s="24" t="s">
        <v>1</v>
      </c>
      <c r="B2"/>
      <c r="C2"/>
      <c r="D2"/>
      <c r="E2"/>
      <c r="F2"/>
      <c r="G2" s="25"/>
      <c r="H2" s="22"/>
      <c r="K2" s="24"/>
      <c r="L2" s="22"/>
      <c r="M2" s="24"/>
      <c r="N2" s="22"/>
      <c r="O2" s="22"/>
      <c r="P2" s="22"/>
      <c r="Q2" s="23"/>
      <c r="R2" s="22"/>
    </row>
    <row r="3" spans="1:21" ht="15.75">
      <c r="A3" s="24"/>
      <c r="B3"/>
      <c r="C3"/>
      <c r="D3"/>
      <c r="E3"/>
      <c r="F3"/>
      <c r="G3"/>
      <c r="H3"/>
      <c r="K3" s="24"/>
      <c r="L3" s="22"/>
      <c r="M3" s="24"/>
      <c r="N3" s="24"/>
      <c r="O3" s="24"/>
      <c r="P3" s="22"/>
      <c r="Q3" s="23"/>
      <c r="R3" s="22"/>
    </row>
    <row r="4" spans="1:21" ht="16.5" thickBot="1">
      <c r="A4" s="24"/>
      <c r="B4" s="22"/>
      <c r="C4" s="24"/>
      <c r="D4" s="22"/>
      <c r="E4" s="22"/>
      <c r="F4" s="22"/>
      <c r="G4" s="23"/>
      <c r="H4" s="22"/>
      <c r="K4" s="29"/>
      <c r="L4"/>
      <c r="M4"/>
      <c r="N4"/>
      <c r="O4"/>
      <c r="P4"/>
      <c r="Q4"/>
      <c r="R4"/>
    </row>
    <row r="5" spans="1:21" ht="15" customHeight="1">
      <c r="A5" s="182" t="s">
        <v>24</v>
      </c>
      <c r="B5" s="183"/>
      <c r="C5" s="183"/>
      <c r="D5" s="183"/>
      <c r="E5" s="184"/>
      <c r="F5" s="34"/>
      <c r="G5"/>
      <c r="H5"/>
      <c r="K5" s="191" t="s">
        <v>17</v>
      </c>
      <c r="L5" s="192"/>
      <c r="M5" s="193"/>
      <c r="N5" s="191" t="s">
        <v>18</v>
      </c>
      <c r="O5" s="273"/>
      <c r="P5" s="273"/>
      <c r="Q5" s="273"/>
      <c r="R5" s="274"/>
    </row>
    <row r="6" spans="1:21" ht="15">
      <c r="A6" s="185"/>
      <c r="B6" s="271"/>
      <c r="C6" s="271"/>
      <c r="D6" s="271"/>
      <c r="E6" s="187"/>
      <c r="F6" s="34"/>
      <c r="G6" s="23"/>
      <c r="H6" s="22"/>
      <c r="K6" s="194"/>
      <c r="L6" s="272"/>
      <c r="M6" s="196"/>
      <c r="N6" s="275"/>
      <c r="O6" s="269"/>
      <c r="P6" s="269"/>
      <c r="Q6" s="269"/>
      <c r="R6" s="270"/>
    </row>
    <row r="7" spans="1:21" ht="15">
      <c r="A7" s="185"/>
      <c r="B7" s="271"/>
      <c r="C7" s="271"/>
      <c r="D7" s="271"/>
      <c r="E7" s="187"/>
      <c r="F7" s="34"/>
      <c r="G7" s="23"/>
      <c r="H7" s="22"/>
      <c r="K7" s="194"/>
      <c r="L7" s="272"/>
      <c r="M7" s="196"/>
      <c r="N7" s="275"/>
      <c r="O7" s="269"/>
      <c r="P7" s="269"/>
      <c r="Q7" s="269"/>
      <c r="R7" s="270"/>
    </row>
    <row r="8" spans="1:21" ht="15.75" thickBot="1">
      <c r="A8" s="188"/>
      <c r="B8" s="189"/>
      <c r="C8" s="189"/>
      <c r="D8" s="189"/>
      <c r="E8" s="190"/>
      <c r="F8" s="34"/>
      <c r="G8" s="23"/>
      <c r="H8" s="22"/>
      <c r="K8" s="194"/>
      <c r="L8" s="272"/>
      <c r="M8" s="196"/>
      <c r="N8" s="275"/>
      <c r="O8" s="269"/>
      <c r="P8" s="269"/>
      <c r="Q8" s="269"/>
      <c r="R8" s="270"/>
    </row>
    <row r="9" spans="1:21" ht="15.75" thickBot="1">
      <c r="A9" s="34"/>
      <c r="B9" s="34"/>
      <c r="C9" s="34"/>
      <c r="D9" s="34"/>
      <c r="E9" s="34"/>
      <c r="F9" s="34"/>
      <c r="G9" s="23"/>
      <c r="H9" s="22"/>
      <c r="K9" s="197"/>
      <c r="L9" s="198"/>
      <c r="M9" s="199"/>
      <c r="N9" s="276"/>
      <c r="O9" s="277"/>
      <c r="P9" s="277"/>
      <c r="Q9" s="277"/>
      <c r="R9" s="278"/>
    </row>
    <row r="10" spans="1:21" ht="16.5" thickBot="1">
      <c r="A10" s="24"/>
      <c r="B10" s="22"/>
      <c r="C10" s="24"/>
      <c r="D10" s="22"/>
      <c r="E10" s="22"/>
      <c r="F10" s="22"/>
      <c r="G10" s="23"/>
      <c r="H10" s="22"/>
    </row>
    <row r="11" spans="1:21" ht="15.75" customHeight="1">
      <c r="A11" s="24"/>
      <c r="B11" s="22"/>
      <c r="C11" s="24"/>
      <c r="D11" s="22"/>
      <c r="E11" s="22"/>
      <c r="F11" s="22"/>
      <c r="G11" s="23"/>
      <c r="H11" s="22"/>
      <c r="L11" s="30"/>
      <c r="N11" s="191" t="s">
        <v>19</v>
      </c>
      <c r="O11" s="273"/>
      <c r="P11" s="273"/>
      <c r="Q11" s="273"/>
      <c r="R11" s="274"/>
    </row>
    <row r="12" spans="1:21" ht="14.25" customHeight="1">
      <c r="N12" s="275"/>
      <c r="O12" s="269"/>
      <c r="P12" s="269"/>
      <c r="Q12" s="269"/>
      <c r="R12" s="270"/>
    </row>
    <row r="13" spans="1:21" ht="15.75">
      <c r="A13" s="207" t="s">
        <v>5</v>
      </c>
      <c r="B13" s="269"/>
      <c r="C13" s="269"/>
      <c r="D13" s="269"/>
      <c r="E13" s="269"/>
      <c r="N13" s="275"/>
      <c r="O13" s="269"/>
      <c r="P13" s="269"/>
      <c r="Q13" s="269"/>
      <c r="R13" s="270"/>
    </row>
    <row r="14" spans="1:21" ht="15">
      <c r="A14" s="279" t="s">
        <v>0</v>
      </c>
      <c r="B14" s="269"/>
      <c r="C14" s="269"/>
      <c r="D14" s="269"/>
      <c r="N14" s="275"/>
      <c r="O14" s="269"/>
      <c r="P14" s="269"/>
      <c r="Q14" s="269"/>
      <c r="R14" s="270"/>
    </row>
    <row r="15" spans="1:21" ht="15.75" customHeight="1" thickBot="1">
      <c r="A15" s="4"/>
      <c r="B15" s="4"/>
      <c r="C15" s="4"/>
      <c r="D15" s="4"/>
      <c r="E15" s="4"/>
      <c r="F15" s="4"/>
      <c r="G15" s="19"/>
      <c r="H15" s="4"/>
      <c r="N15" s="276"/>
      <c r="O15" s="277"/>
      <c r="P15" s="277"/>
      <c r="Q15" s="277"/>
      <c r="R15" s="278"/>
    </row>
    <row r="16" spans="1:21" ht="16.5" thickBot="1">
      <c r="A16" s="267" t="s">
        <v>2</v>
      </c>
      <c r="B16" s="267"/>
      <c r="C16" s="268"/>
      <c r="D16" s="175" t="s">
        <v>79</v>
      </c>
      <c r="E16" s="176"/>
      <c r="F16" s="176"/>
      <c r="G16" s="177"/>
      <c r="H16" s="4"/>
    </row>
    <row r="17" spans="1:16" ht="16.5" thickBot="1">
      <c r="A17" s="2"/>
      <c r="B17" s="2"/>
      <c r="C17" s="2"/>
      <c r="D17" s="2"/>
      <c r="E17" s="2"/>
      <c r="F17" s="2"/>
      <c r="G17" s="20"/>
      <c r="H17" s="4"/>
    </row>
    <row r="18" spans="1:16" ht="16.5" thickBot="1">
      <c r="A18" s="172" t="s">
        <v>6</v>
      </c>
      <c r="B18" s="269"/>
      <c r="C18" s="270"/>
      <c r="D18" s="211">
        <v>44795</v>
      </c>
      <c r="E18" s="212"/>
      <c r="F18" s="2"/>
      <c r="G18" s="20"/>
      <c r="H18" s="4"/>
    </row>
    <row r="19" spans="1:16" ht="16.5" thickBot="1">
      <c r="A19" s="2"/>
      <c r="B19" s="2"/>
      <c r="C19" s="2"/>
      <c r="D19" s="2"/>
      <c r="E19" s="2"/>
      <c r="F19" s="2"/>
      <c r="G19" s="20"/>
      <c r="H19" s="4"/>
    </row>
    <row r="20" spans="1:16" ht="16.5" thickBot="1">
      <c r="A20" s="267" t="s">
        <v>3</v>
      </c>
      <c r="B20" s="267"/>
      <c r="C20" s="268"/>
      <c r="D20" s="45" t="s">
        <v>80</v>
      </c>
      <c r="E20" s="2"/>
      <c r="F20" s="2"/>
      <c r="G20" s="20"/>
      <c r="H20" s="4"/>
    </row>
    <row r="21" spans="1:16" ht="16.5" thickBot="1">
      <c r="A21" s="2"/>
      <c r="B21" s="2"/>
      <c r="C21" s="2"/>
      <c r="D21" s="2"/>
      <c r="E21" s="2"/>
      <c r="F21" s="2"/>
      <c r="G21" s="20"/>
      <c r="H21" s="4"/>
    </row>
    <row r="22" spans="1:16" ht="16.5" thickBot="1">
      <c r="A22" s="172" t="s">
        <v>22</v>
      </c>
      <c r="B22" s="269"/>
      <c r="C22" s="270"/>
      <c r="D22" s="281" t="s">
        <v>81</v>
      </c>
      <c r="E22" s="176"/>
      <c r="F22" s="176"/>
      <c r="G22" s="177"/>
      <c r="H22" s="4"/>
    </row>
    <row r="23" spans="1:16" ht="15">
      <c r="A23" s="3"/>
      <c r="B23" s="3"/>
      <c r="C23" s="3"/>
      <c r="D23" s="3"/>
      <c r="E23" s="4"/>
    </row>
    <row r="24" spans="1:16" ht="15.75">
      <c r="A24" s="13" t="s">
        <v>11</v>
      </c>
      <c r="B24" s="1"/>
      <c r="C24" s="1"/>
      <c r="D24" s="1"/>
    </row>
    <row r="25" spans="1:16">
      <c r="A25" s="5"/>
      <c r="B25" s="5"/>
      <c r="C25" s="5"/>
      <c r="D25" s="5"/>
    </row>
    <row r="26" spans="1:16" ht="15.75">
      <c r="A26" s="32">
        <v>1</v>
      </c>
      <c r="B26" s="172" t="s">
        <v>12</v>
      </c>
      <c r="C26" s="269"/>
      <c r="D26" s="269"/>
      <c r="E26" s="269"/>
      <c r="F26" s="269"/>
      <c r="G26" s="269"/>
    </row>
    <row r="27" spans="1:16" ht="15">
      <c r="A27" s="6"/>
      <c r="B27" s="219" t="s">
        <v>9</v>
      </c>
      <c r="C27" s="269"/>
      <c r="D27" s="269"/>
      <c r="E27" s="269"/>
      <c r="F27" s="269"/>
      <c r="G27" s="269"/>
    </row>
    <row r="28" spans="1:16" ht="15.75" thickBot="1">
      <c r="A28" s="12"/>
      <c r="E28" s="9"/>
      <c r="F28" s="9"/>
    </row>
    <row r="29" spans="1:16" ht="15.75" thickBot="1">
      <c r="A29" s="220" t="s">
        <v>4</v>
      </c>
      <c r="B29" s="221"/>
      <c r="C29" s="221"/>
      <c r="D29" s="221"/>
      <c r="E29" s="222"/>
      <c r="F29" s="21"/>
      <c r="G29" s="27" t="s">
        <v>7</v>
      </c>
    </row>
    <row r="30" spans="1:16" ht="15.75" customHeight="1" thickBot="1">
      <c r="A30" s="214" t="s">
        <v>41</v>
      </c>
      <c r="B30" s="215"/>
      <c r="C30" s="215"/>
      <c r="D30" s="215"/>
      <c r="E30" s="216"/>
      <c r="F30" s="35"/>
      <c r="G30" s="50">
        <f>+'QuickBooks EXAMPLE'!R28</f>
        <v>42341</v>
      </c>
      <c r="H30" s="280" t="s">
        <v>236</v>
      </c>
      <c r="I30" s="274"/>
      <c r="J30" s="33"/>
      <c r="K30" s="33"/>
      <c r="L30" s="33"/>
      <c r="M30" s="49"/>
      <c r="N30" s="49"/>
      <c r="O30" s="49"/>
      <c r="P30" s="49"/>
    </row>
    <row r="31" spans="1:16" ht="15.75" thickBot="1">
      <c r="A31" s="214"/>
      <c r="B31" s="176"/>
      <c r="C31" s="176"/>
      <c r="D31" s="176"/>
      <c r="E31" s="177"/>
      <c r="F31" s="35"/>
      <c r="G31" s="50"/>
      <c r="H31" s="275"/>
      <c r="I31" s="270"/>
      <c r="J31" s="33"/>
      <c r="K31" s="33"/>
      <c r="L31" s="33"/>
      <c r="M31" s="49"/>
      <c r="N31" s="49"/>
      <c r="O31" s="49"/>
      <c r="P31" s="49"/>
    </row>
    <row r="32" spans="1:16" ht="15.75" thickBot="1">
      <c r="A32" s="214"/>
      <c r="B32" s="176"/>
      <c r="C32" s="176"/>
      <c r="D32" s="176"/>
      <c r="E32" s="177"/>
      <c r="F32" s="35"/>
      <c r="G32" s="50"/>
      <c r="H32" s="275"/>
      <c r="I32" s="270"/>
      <c r="J32" s="33"/>
      <c r="K32" s="33"/>
      <c r="L32" s="33"/>
      <c r="M32" s="49"/>
      <c r="N32" s="49"/>
      <c r="O32" s="49"/>
      <c r="P32" s="49"/>
    </row>
    <row r="33" spans="1:16" ht="15.75" thickBot="1">
      <c r="A33" s="214"/>
      <c r="B33" s="215"/>
      <c r="C33" s="215"/>
      <c r="D33" s="215"/>
      <c r="E33" s="216"/>
      <c r="F33" s="35"/>
      <c r="G33" s="50"/>
      <c r="H33" s="275"/>
      <c r="I33" s="270"/>
      <c r="J33" s="33"/>
      <c r="K33" s="33"/>
      <c r="L33" s="33"/>
      <c r="M33" s="49"/>
      <c r="N33" s="49"/>
      <c r="O33" s="49"/>
      <c r="P33" s="49"/>
    </row>
    <row r="34" spans="1:16" ht="15.75" thickBot="1">
      <c r="A34" s="37"/>
      <c r="B34" s="38"/>
      <c r="C34" s="38"/>
      <c r="D34" s="38"/>
      <c r="E34" s="39"/>
      <c r="F34" s="35"/>
      <c r="G34" s="50"/>
      <c r="H34" s="275"/>
      <c r="I34" s="270"/>
      <c r="J34" s="33"/>
      <c r="K34" s="33"/>
      <c r="L34" s="33"/>
      <c r="M34" s="49"/>
      <c r="N34" s="49"/>
      <c r="O34" s="49"/>
      <c r="P34" s="49"/>
    </row>
    <row r="35" spans="1:16" ht="15.75" thickBot="1">
      <c r="A35" s="214"/>
      <c r="B35" s="215"/>
      <c r="C35" s="215"/>
      <c r="D35" s="215"/>
      <c r="E35" s="216"/>
      <c r="F35" s="35"/>
      <c r="G35" s="50"/>
      <c r="H35" s="275"/>
      <c r="I35" s="270"/>
      <c r="J35" s="33"/>
      <c r="K35" s="33"/>
      <c r="L35" s="33"/>
      <c r="M35" s="49"/>
      <c r="N35" s="49"/>
      <c r="O35" s="49"/>
      <c r="P35" s="49"/>
    </row>
    <row r="36" spans="1:16" ht="15.75" thickBot="1">
      <c r="A36" s="214"/>
      <c r="B36" s="215"/>
      <c r="C36" s="215"/>
      <c r="D36" s="215"/>
      <c r="E36" s="216"/>
      <c r="F36" s="35"/>
      <c r="G36" s="50"/>
      <c r="H36" s="275"/>
      <c r="I36" s="270"/>
      <c r="J36" s="33"/>
      <c r="K36" s="33"/>
      <c r="L36" s="33"/>
      <c r="M36" s="49"/>
      <c r="N36" s="49"/>
      <c r="O36" s="49"/>
      <c r="P36" s="49"/>
    </row>
    <row r="37" spans="1:16" ht="15.75" thickBot="1">
      <c r="A37" s="214"/>
      <c r="B37" s="215"/>
      <c r="C37" s="215"/>
      <c r="D37" s="215"/>
      <c r="E37" s="216"/>
      <c r="F37" s="35"/>
      <c r="G37" s="50"/>
      <c r="H37" s="275"/>
      <c r="I37" s="270"/>
      <c r="J37" s="33"/>
      <c r="K37" s="33"/>
      <c r="L37" s="33"/>
      <c r="M37" s="49"/>
      <c r="N37" s="49"/>
      <c r="O37" s="49"/>
      <c r="P37" s="49"/>
    </row>
    <row r="38" spans="1:16" ht="15.75" thickBot="1">
      <c r="A38" s="214"/>
      <c r="B38" s="176"/>
      <c r="C38" s="176"/>
      <c r="D38" s="176"/>
      <c r="E38" s="177"/>
      <c r="F38" s="35"/>
      <c r="G38" s="50"/>
      <c r="H38" s="275"/>
      <c r="I38" s="270"/>
      <c r="J38"/>
      <c r="K38"/>
      <c r="L38"/>
      <c r="M38"/>
      <c r="N38"/>
    </row>
    <row r="39" spans="1:16" ht="15.75" thickBot="1">
      <c r="A39" s="36"/>
      <c r="B39" s="40"/>
      <c r="C39" s="40"/>
      <c r="D39" s="40"/>
      <c r="E39" s="35"/>
      <c r="F39" s="35"/>
      <c r="G39" s="51"/>
      <c r="H39" s="276"/>
      <c r="I39" s="278"/>
      <c r="J39"/>
      <c r="K39"/>
      <c r="L39"/>
    </row>
    <row r="40" spans="1:16" ht="15.75" thickBot="1">
      <c r="A40" s="223" t="s">
        <v>28</v>
      </c>
      <c r="B40" s="224"/>
      <c r="C40" s="224"/>
      <c r="D40" s="224"/>
      <c r="E40" s="224"/>
      <c r="F40" s="225"/>
      <c r="G40" s="28">
        <f>SUM(G30:G38)</f>
        <v>42341</v>
      </c>
      <c r="H40" s="18"/>
    </row>
    <row r="41" spans="1:16" ht="15">
      <c r="E41" s="5"/>
      <c r="H41" s="17"/>
    </row>
    <row r="42" spans="1:16" ht="15">
      <c r="A42" s="5"/>
      <c r="B42" s="5"/>
      <c r="C42" s="5"/>
      <c r="D42" s="5"/>
      <c r="H42" s="17"/>
    </row>
    <row r="43" spans="1:16" ht="15.75">
      <c r="A43" s="32">
        <v>2</v>
      </c>
      <c r="B43" s="172" t="s">
        <v>13</v>
      </c>
      <c r="C43" s="269"/>
      <c r="D43" s="269"/>
      <c r="E43" s="269"/>
      <c r="F43" s="269"/>
      <c r="G43" s="269"/>
      <c r="H43" s="17"/>
    </row>
    <row r="44" spans="1:16" ht="15">
      <c r="A44" s="5"/>
      <c r="B44" s="219" t="s">
        <v>20</v>
      </c>
      <c r="C44" s="289"/>
      <c r="D44" s="289"/>
      <c r="E44" s="289"/>
      <c r="F44" s="289"/>
      <c r="G44" s="289"/>
      <c r="H44"/>
    </row>
    <row r="45" spans="1:16" ht="15">
      <c r="A45" s="5"/>
      <c r="B45" s="17"/>
      <c r="C45" s="5"/>
      <c r="D45" s="5"/>
      <c r="H45" s="17"/>
    </row>
    <row r="46" spans="1:16" ht="15.75" thickBot="1">
      <c r="A46" s="290" t="s">
        <v>14</v>
      </c>
      <c r="B46" s="289"/>
      <c r="C46" s="289"/>
      <c r="D46" s="289"/>
      <c r="E46" s="289"/>
      <c r="F46" s="9"/>
      <c r="G46" s="31" t="s">
        <v>7</v>
      </c>
    </row>
    <row r="47" spans="1:16" ht="15">
      <c r="A47" s="229" t="str">
        <f>{"Tippy's Taco House refund for 2 meet/greet no-shows.",0,0,0,0}</f>
        <v>Tippy's Taco House refund for 2 meet/greet no-shows.</v>
      </c>
      <c r="B47" s="230"/>
      <c r="C47" s="230"/>
      <c r="D47" s="230"/>
      <c r="E47" s="231"/>
      <c r="F47" s="64"/>
      <c r="G47" s="41">
        <v>25</v>
      </c>
      <c r="H47" s="232" t="s">
        <v>21</v>
      </c>
    </row>
    <row r="48" spans="1:16" ht="15">
      <c r="A48" s="235"/>
      <c r="B48" s="236"/>
      <c r="C48" s="236"/>
      <c r="D48" s="236"/>
      <c r="E48" s="237"/>
      <c r="F48" s="9"/>
      <c r="G48" s="61"/>
      <c r="H48" s="233"/>
    </row>
    <row r="49" spans="1:10" ht="15" customHeight="1">
      <c r="A49" s="235"/>
      <c r="B49" s="236"/>
      <c r="C49" s="236"/>
      <c r="D49" s="236"/>
      <c r="E49" s="237"/>
      <c r="F49" s="9"/>
      <c r="G49" s="61"/>
      <c r="H49" s="233"/>
      <c r="I49" s="17"/>
      <c r="J49" s="17"/>
    </row>
    <row r="50" spans="1:10" ht="15" customHeight="1">
      <c r="A50" s="235"/>
      <c r="B50" s="238"/>
      <c r="C50" s="238"/>
      <c r="D50" s="238"/>
      <c r="E50" s="239"/>
      <c r="F50" s="9"/>
      <c r="G50" s="61"/>
      <c r="H50" s="233"/>
      <c r="I50" s="17"/>
      <c r="J50" s="17"/>
    </row>
    <row r="51" spans="1:10" ht="15.75" thickBot="1">
      <c r="A51" s="240"/>
      <c r="B51" s="241"/>
      <c r="C51" s="241"/>
      <c r="D51" s="241"/>
      <c r="E51" s="242"/>
      <c r="F51" s="10"/>
      <c r="G51" s="62"/>
      <c r="H51" s="234"/>
    </row>
    <row r="52" spans="1:10" ht="15">
      <c r="A52" s="243"/>
      <c r="B52" s="269"/>
      <c r="C52" s="269"/>
      <c r="D52" s="269"/>
      <c r="E52" s="269"/>
      <c r="F52" s="269"/>
      <c r="G52" s="269"/>
      <c r="H52" s="17"/>
    </row>
    <row r="53" spans="1:10" ht="16.5">
      <c r="A53" s="244" t="s">
        <v>27</v>
      </c>
      <c r="B53" s="245"/>
      <c r="C53" s="245"/>
      <c r="D53" s="245"/>
      <c r="E53" s="245"/>
      <c r="F53" s="269"/>
      <c r="G53" s="26">
        <f>SUM(G47:G51)</f>
        <v>25</v>
      </c>
      <c r="H53" s="17"/>
    </row>
    <row r="54" spans="1:10">
      <c r="A54" s="5"/>
      <c r="B54" s="5"/>
      <c r="C54" s="7"/>
      <c r="D54" s="7"/>
    </row>
    <row r="55" spans="1:10">
      <c r="A55" s="5"/>
      <c r="B55" s="5"/>
      <c r="C55" s="7"/>
      <c r="D55" s="7"/>
    </row>
    <row r="56" spans="1:10" ht="16.5">
      <c r="A56" s="246" t="s">
        <v>26</v>
      </c>
      <c r="B56" s="269"/>
      <c r="C56" s="269"/>
      <c r="D56" s="269"/>
      <c r="E56" s="269"/>
      <c r="G56" s="26">
        <f>+G40+G53</f>
        <v>42366</v>
      </c>
      <c r="I56" s="15"/>
    </row>
    <row r="57" spans="1:10">
      <c r="B57" s="5"/>
      <c r="C57" s="7"/>
      <c r="D57" s="7"/>
      <c r="H57" s="15"/>
    </row>
    <row r="58" spans="1:10">
      <c r="B58" s="5"/>
      <c r="C58" s="7"/>
      <c r="D58" s="7"/>
    </row>
    <row r="59" spans="1:10" ht="15.75">
      <c r="A59" s="207" t="s">
        <v>15</v>
      </c>
      <c r="B59" s="269"/>
      <c r="C59" s="269"/>
      <c r="D59" s="269"/>
      <c r="E59" s="269"/>
    </row>
    <row r="60" spans="1:10">
      <c r="A60" s="5"/>
      <c r="B60" s="5"/>
      <c r="C60" s="5"/>
      <c r="D60" s="5"/>
    </row>
    <row r="61" spans="1:10" ht="15.75">
      <c r="A61" s="32">
        <v>1</v>
      </c>
      <c r="B61" s="172" t="s">
        <v>31</v>
      </c>
      <c r="C61" s="269"/>
      <c r="D61" s="269"/>
      <c r="E61" s="269"/>
      <c r="F61" s="269"/>
    </row>
    <row r="62" spans="1:10" ht="15">
      <c r="A62" s="12"/>
      <c r="E62" s="9"/>
      <c r="F62" s="9"/>
    </row>
    <row r="63" spans="1:10" ht="15.75" thickBot="1">
      <c r="A63" s="287" t="s">
        <v>4</v>
      </c>
      <c r="B63" s="288"/>
      <c r="C63" s="288"/>
      <c r="D63" s="288"/>
      <c r="E63" s="288"/>
      <c r="F63" s="9"/>
      <c r="G63" s="31" t="s">
        <v>33</v>
      </c>
      <c r="H63" s="59"/>
    </row>
    <row r="64" spans="1:10" ht="15.75" thickBot="1">
      <c r="A64" s="283" t="s">
        <v>130</v>
      </c>
      <c r="B64" s="230"/>
      <c r="C64" s="230"/>
      <c r="D64" s="230"/>
      <c r="E64" s="231"/>
      <c r="F64" s="63"/>
      <c r="G64" s="41">
        <f>-'QuickBooks EXAMPLE'!P4</f>
        <v>2175</v>
      </c>
      <c r="H64" s="18"/>
    </row>
    <row r="65" spans="1:11" ht="15.75" thickBot="1">
      <c r="A65" s="283" t="s">
        <v>131</v>
      </c>
      <c r="B65" s="230"/>
      <c r="C65" s="230"/>
      <c r="D65" s="230"/>
      <c r="E65" s="231"/>
      <c r="F65" s="63"/>
      <c r="G65" s="42">
        <f>-'QuickBooks EXAMPLE'!Q10</f>
        <v>700</v>
      </c>
      <c r="H65" s="18"/>
    </row>
    <row r="66" spans="1:11" ht="15">
      <c r="A66" s="283" t="s">
        <v>132</v>
      </c>
      <c r="B66" s="230"/>
      <c r="C66" s="230"/>
      <c r="D66" s="230"/>
      <c r="E66" s="231"/>
      <c r="F66" s="63"/>
      <c r="G66" s="42">
        <f>-'QuickBooks EXAMPLE'!Q10</f>
        <v>700</v>
      </c>
      <c r="H66" s="18"/>
    </row>
    <row r="67" spans="1:11" ht="15">
      <c r="A67" s="282"/>
      <c r="B67" s="238"/>
      <c r="C67" s="238"/>
      <c r="D67" s="238"/>
      <c r="E67" s="239"/>
      <c r="F67" s="63"/>
      <c r="G67" s="42"/>
      <c r="H67" s="18"/>
    </row>
    <row r="68" spans="1:11" ht="15">
      <c r="A68" s="235"/>
      <c r="B68" s="238"/>
      <c r="C68" s="238"/>
      <c r="D68" s="238"/>
      <c r="E68" s="239"/>
      <c r="F68" s="63"/>
      <c r="G68" s="60"/>
      <c r="H68" s="18"/>
    </row>
    <row r="69" spans="1:11" ht="15">
      <c r="A69" s="235"/>
      <c r="B69" s="248"/>
      <c r="C69" s="248"/>
      <c r="D69" s="248"/>
      <c r="E69" s="249"/>
      <c r="F69" s="63"/>
      <c r="G69" s="61"/>
      <c r="H69" s="18"/>
    </row>
    <row r="70" spans="1:11" ht="15">
      <c r="A70" s="235"/>
      <c r="B70" s="248"/>
      <c r="C70" s="248"/>
      <c r="D70" s="248"/>
      <c r="E70" s="249"/>
      <c r="F70" s="63"/>
      <c r="G70" s="61"/>
      <c r="H70" s="18"/>
    </row>
    <row r="71" spans="1:11" ht="15">
      <c r="A71" s="235"/>
      <c r="B71" s="248"/>
      <c r="C71" s="248"/>
      <c r="D71" s="248"/>
      <c r="E71" s="249"/>
      <c r="F71" s="63"/>
      <c r="G71" s="61"/>
      <c r="H71" s="18"/>
    </row>
    <row r="72" spans="1:11" ht="15">
      <c r="A72" s="235"/>
      <c r="B72" s="248"/>
      <c r="C72" s="248"/>
      <c r="D72" s="248"/>
      <c r="E72" s="249"/>
      <c r="F72" s="63"/>
      <c r="G72" s="61"/>
      <c r="H72" s="18"/>
    </row>
    <row r="73" spans="1:11" ht="15">
      <c r="A73" s="235"/>
      <c r="B73" s="248"/>
      <c r="C73" s="248"/>
      <c r="D73" s="248"/>
      <c r="E73" s="249"/>
      <c r="F73" s="63"/>
      <c r="G73" s="61"/>
      <c r="H73" s="18"/>
    </row>
    <row r="74" spans="1:11" ht="15">
      <c r="A74" s="250"/>
      <c r="B74" s="251"/>
      <c r="C74" s="251"/>
      <c r="D74" s="251"/>
      <c r="E74" s="252"/>
      <c r="F74" s="63"/>
      <c r="G74" s="61"/>
      <c r="H74" s="18"/>
    </row>
    <row r="75" spans="1:11" ht="15">
      <c r="A75" s="235"/>
      <c r="B75" s="248"/>
      <c r="C75" s="248"/>
      <c r="D75" s="248"/>
      <c r="E75" s="249"/>
      <c r="F75" s="63"/>
      <c r="G75" s="61"/>
      <c r="H75" s="18"/>
    </row>
    <row r="76" spans="1:11" ht="15">
      <c r="A76" s="235"/>
      <c r="B76" s="248"/>
      <c r="C76" s="248"/>
      <c r="D76" s="248"/>
      <c r="E76" s="249"/>
      <c r="F76" s="63"/>
      <c r="G76" s="61"/>
      <c r="H76" s="18"/>
    </row>
    <row r="77" spans="1:11" ht="15">
      <c r="A77" s="235"/>
      <c r="B77" s="238"/>
      <c r="C77" s="238"/>
      <c r="D77" s="238"/>
      <c r="E77" s="239"/>
      <c r="F77" s="63"/>
      <c r="G77" s="61"/>
      <c r="H77" s="18"/>
    </row>
    <row r="78" spans="1:11" ht="15.75" thickBot="1">
      <c r="A78" s="240"/>
      <c r="B78" s="241"/>
      <c r="C78" s="241"/>
      <c r="D78" s="241"/>
      <c r="E78" s="242"/>
      <c r="F78" s="63"/>
      <c r="G78" s="62"/>
      <c r="H78" s="18"/>
    </row>
    <row r="79" spans="1:11" ht="15">
      <c r="G79" s="11"/>
      <c r="H79" s="18"/>
      <c r="K79" s="8"/>
    </row>
    <row r="80" spans="1:11" ht="15">
      <c r="A80" s="253" t="s">
        <v>29</v>
      </c>
      <c r="B80" s="254"/>
      <c r="C80" s="254"/>
      <c r="D80" s="254"/>
      <c r="E80" s="254"/>
      <c r="F80" s="269"/>
      <c r="G80" s="44">
        <f>SUM(G64:G78)</f>
        <v>3575</v>
      </c>
      <c r="H80" s="69"/>
      <c r="I80" s="15"/>
      <c r="K80" s="8"/>
    </row>
    <row r="81" spans="1:9" ht="15">
      <c r="E81" s="5"/>
      <c r="H81" s="17"/>
      <c r="I81" s="15"/>
    </row>
    <row r="82" spans="1:9" ht="15">
      <c r="A82" s="5"/>
      <c r="B82" s="5"/>
      <c r="C82" s="5"/>
      <c r="D82" s="5"/>
      <c r="H82" s="17"/>
    </row>
    <row r="83" spans="1:9" ht="15.75">
      <c r="A83" s="32">
        <v>2</v>
      </c>
      <c r="B83" s="172" t="s">
        <v>32</v>
      </c>
      <c r="C83" s="269"/>
      <c r="D83" s="269"/>
      <c r="E83" s="269"/>
      <c r="F83" s="269"/>
      <c r="G83" s="269"/>
      <c r="H83" s="17"/>
    </row>
    <row r="84" spans="1:9" ht="15">
      <c r="A84" s="5"/>
      <c r="B84" s="5"/>
      <c r="C84" s="7"/>
      <c r="D84" s="7"/>
      <c r="H84" s="17"/>
    </row>
    <row r="85" spans="1:9" ht="15.75" thickBot="1">
      <c r="A85" s="287" t="s">
        <v>23</v>
      </c>
      <c r="B85" s="179"/>
      <c r="C85" s="179"/>
      <c r="D85" s="179"/>
      <c r="E85" s="179"/>
      <c r="F85" s="9"/>
      <c r="G85" s="31" t="s">
        <v>8</v>
      </c>
      <c r="H85" s="17"/>
    </row>
    <row r="86" spans="1:9" ht="15">
      <c r="A86" s="283" t="s">
        <v>123</v>
      </c>
      <c r="B86" s="230"/>
      <c r="C86" s="230"/>
      <c r="D86" s="230"/>
      <c r="E86" s="231"/>
      <c r="F86" s="9"/>
      <c r="G86" s="41">
        <v>4000</v>
      </c>
      <c r="H86" s="17"/>
    </row>
    <row r="87" spans="1:9" ht="15">
      <c r="A87" s="284" t="s">
        <v>124</v>
      </c>
      <c r="B87" s="285"/>
      <c r="C87" s="285"/>
      <c r="D87" s="285"/>
      <c r="E87" s="286"/>
      <c r="F87" s="9"/>
      <c r="G87" s="61">
        <v>4000</v>
      </c>
      <c r="H87" s="17"/>
    </row>
    <row r="88" spans="1:9" ht="15">
      <c r="A88" s="284" t="s">
        <v>125</v>
      </c>
      <c r="B88" s="285"/>
      <c r="C88" s="285"/>
      <c r="D88" s="285"/>
      <c r="E88" s="286"/>
      <c r="F88" s="9"/>
      <c r="G88" s="61">
        <v>2700</v>
      </c>
      <c r="H88" s="43"/>
    </row>
    <row r="89" spans="1:9" ht="15">
      <c r="A89" s="284" t="s">
        <v>126</v>
      </c>
      <c r="B89" s="285"/>
      <c r="C89" s="285"/>
      <c r="D89" s="285"/>
      <c r="E89" s="286"/>
      <c r="F89" s="9"/>
      <c r="G89" s="61">
        <v>17337</v>
      </c>
      <c r="H89" s="17"/>
    </row>
    <row r="90" spans="1:9" ht="15">
      <c r="A90" s="284" t="s">
        <v>127</v>
      </c>
      <c r="B90" s="285"/>
      <c r="C90" s="285"/>
      <c r="D90" s="285"/>
      <c r="E90" s="286"/>
      <c r="F90" s="9"/>
      <c r="G90" s="61">
        <v>4450</v>
      </c>
      <c r="H90" s="17"/>
    </row>
    <row r="91" spans="1:9" ht="15">
      <c r="A91" s="250" t="s">
        <v>61</v>
      </c>
      <c r="B91" s="285"/>
      <c r="C91" s="285"/>
      <c r="D91" s="285"/>
      <c r="E91" s="286"/>
      <c r="F91" s="9"/>
      <c r="G91" s="61">
        <v>680</v>
      </c>
      <c r="H91" s="17"/>
    </row>
    <row r="92" spans="1:9" ht="15">
      <c r="A92" s="282" t="s">
        <v>128</v>
      </c>
      <c r="B92" s="238"/>
      <c r="C92" s="238"/>
      <c r="D92" s="238"/>
      <c r="E92" s="239"/>
      <c r="F92" s="9"/>
      <c r="G92" s="61">
        <v>587.25</v>
      </c>
      <c r="H92" s="17"/>
    </row>
    <row r="93" spans="1:9" ht="15">
      <c r="A93" s="282" t="s">
        <v>129</v>
      </c>
      <c r="B93" s="238"/>
      <c r="C93" s="238"/>
      <c r="D93" s="238"/>
      <c r="E93" s="239"/>
      <c r="F93" s="9"/>
      <c r="G93" s="61">
        <f>268.95*1.5</f>
        <v>403.42499999999995</v>
      </c>
      <c r="H93" s="17"/>
    </row>
    <row r="94" spans="1:9" ht="15">
      <c r="A94" s="235"/>
      <c r="B94" s="238"/>
      <c r="C94" s="238"/>
      <c r="D94" s="238"/>
      <c r="E94" s="239"/>
      <c r="F94" s="9"/>
      <c r="G94" s="61"/>
      <c r="H94" s="17"/>
    </row>
    <row r="95" spans="1:9" ht="15">
      <c r="A95" s="235"/>
      <c r="B95" s="238"/>
      <c r="C95" s="238"/>
      <c r="D95" s="238"/>
      <c r="E95" s="239"/>
      <c r="F95" s="9"/>
      <c r="G95" s="61"/>
      <c r="H95" s="17"/>
    </row>
    <row r="96" spans="1:9" ht="15">
      <c r="A96" s="235"/>
      <c r="B96" s="236"/>
      <c r="C96" s="236"/>
      <c r="D96" s="236"/>
      <c r="E96" s="237"/>
      <c r="F96" s="9"/>
      <c r="G96" s="61"/>
      <c r="H96" s="17"/>
    </row>
    <row r="97" spans="1:14" ht="15">
      <c r="A97" s="235"/>
      <c r="B97" s="238"/>
      <c r="C97" s="238"/>
      <c r="D97" s="238"/>
      <c r="E97" s="239"/>
      <c r="F97" s="9"/>
      <c r="G97" s="61"/>
      <c r="H97" s="17"/>
    </row>
    <row r="98" spans="1:14" ht="15">
      <c r="A98" s="235"/>
      <c r="B98" s="238"/>
      <c r="C98" s="238"/>
      <c r="D98" s="238"/>
      <c r="E98" s="239"/>
      <c r="F98" s="9"/>
      <c r="G98" s="61"/>
      <c r="H98" s="17"/>
    </row>
    <row r="99" spans="1:14" ht="15">
      <c r="A99" s="235"/>
      <c r="B99" s="238"/>
      <c r="C99" s="238"/>
      <c r="D99" s="238"/>
      <c r="E99" s="239"/>
      <c r="F99" s="9"/>
      <c r="G99" s="61"/>
      <c r="H99" s="18"/>
    </row>
    <row r="100" spans="1:14" ht="15.75" thickBot="1">
      <c r="A100" s="240"/>
      <c r="B100" s="241"/>
      <c r="C100" s="241"/>
      <c r="D100" s="241"/>
      <c r="E100" s="242"/>
      <c r="F100" s="9"/>
      <c r="G100" s="62"/>
      <c r="H100" s="17"/>
    </row>
    <row r="101" spans="1:14" ht="15.75" thickBot="1">
      <c r="A101" s="16"/>
      <c r="E101" s="10"/>
      <c r="F101" s="10"/>
      <c r="G101" s="14"/>
      <c r="H101" s="17"/>
    </row>
    <row r="102" spans="1:14" ht="18.75" thickBot="1">
      <c r="A102" s="257" t="s">
        <v>25</v>
      </c>
      <c r="B102" s="258"/>
      <c r="C102" s="258"/>
      <c r="D102" s="258"/>
      <c r="E102" s="258"/>
      <c r="F102" s="8"/>
      <c r="G102" s="48">
        <f>SUM(G86:G100)</f>
        <v>34157.675000000003</v>
      </c>
    </row>
    <row r="103" spans="1:14">
      <c r="A103" s="5"/>
      <c r="B103" s="5"/>
      <c r="C103" s="7"/>
      <c r="D103" s="7"/>
    </row>
    <row r="104" spans="1:14">
      <c r="A104" s="5"/>
      <c r="B104" s="5"/>
      <c r="C104" s="7"/>
      <c r="D104" s="7"/>
    </row>
    <row r="105" spans="1:14" ht="18">
      <c r="A105" s="172" t="s">
        <v>34</v>
      </c>
      <c r="B105" s="291"/>
      <c r="C105" s="291"/>
      <c r="D105" s="291"/>
      <c r="E105" s="291"/>
      <c r="F105" s="269"/>
      <c r="G105" s="46">
        <f>+G80+G102</f>
        <v>37732.675000000003</v>
      </c>
      <c r="H105" s="53"/>
      <c r="M105" s="52"/>
      <c r="N105" s="52"/>
    </row>
    <row r="106" spans="1:14" ht="15">
      <c r="B106" s="5"/>
      <c r="C106" s="7"/>
      <c r="D106" s="7"/>
      <c r="H106" s="53"/>
      <c r="M106" s="52"/>
      <c r="N106" s="52"/>
    </row>
    <row r="107" spans="1:14" ht="18">
      <c r="A107" s="172" t="s">
        <v>30</v>
      </c>
      <c r="B107" s="291"/>
      <c r="C107" s="291"/>
      <c r="D107" s="291"/>
      <c r="E107" s="291"/>
      <c r="G107" s="47">
        <f>+G56-G105</f>
        <v>4633.3249999999971</v>
      </c>
      <c r="H107" s="53"/>
      <c r="M107" s="52"/>
      <c r="N107" s="52"/>
    </row>
    <row r="108" spans="1:14">
      <c r="B108" s="5"/>
      <c r="C108" s="7"/>
      <c r="D108" s="7"/>
    </row>
    <row r="110" spans="1:14" ht="15" thickBot="1"/>
    <row r="111" spans="1:14" ht="15.75" thickBot="1">
      <c r="A111" s="259" t="s">
        <v>39</v>
      </c>
      <c r="B111" s="260"/>
      <c r="C111" s="260"/>
      <c r="D111" s="260"/>
      <c r="E111" s="261"/>
      <c r="F111" s="54"/>
      <c r="G111" s="55"/>
    </row>
    <row r="112" spans="1:14" ht="15.75" thickBot="1">
      <c r="A112" s="262" t="s">
        <v>35</v>
      </c>
      <c r="B112" s="269"/>
      <c r="C112" s="269"/>
      <c r="D112" s="269"/>
      <c r="E112" s="270"/>
      <c r="F112" s="54"/>
      <c r="G112" s="56">
        <f>+'QuickBooks EXAMPLE'!R28</f>
        <v>42341</v>
      </c>
    </row>
    <row r="113" spans="1:7" ht="15.75" thickBot="1">
      <c r="A113" s="262" t="s">
        <v>36</v>
      </c>
      <c r="B113" s="269"/>
      <c r="C113" s="269"/>
      <c r="D113" s="269"/>
      <c r="E113" s="270"/>
      <c r="F113" s="54"/>
      <c r="G113" s="56"/>
    </row>
    <row r="114" spans="1:7" ht="17.25" thickBot="1">
      <c r="A114" s="263" t="s">
        <v>37</v>
      </c>
      <c r="B114" s="277"/>
      <c r="C114" s="277"/>
      <c r="D114" s="277"/>
      <c r="E114" s="278"/>
      <c r="F114" s="54"/>
      <c r="G114" s="58">
        <f>G112-G113</f>
        <v>42341</v>
      </c>
    </row>
    <row r="115" spans="1:7" ht="15" thickBot="1"/>
    <row r="116" spans="1:7" ht="15.75" thickBot="1">
      <c r="A116" s="292" t="s">
        <v>38</v>
      </c>
      <c r="B116" s="293"/>
      <c r="C116" s="293"/>
      <c r="D116" s="293"/>
      <c r="E116" s="294"/>
      <c r="F116" s="54"/>
      <c r="G116" s="57">
        <f>G107-G114</f>
        <v>-37707.675000000003</v>
      </c>
    </row>
  </sheetData>
  <mergeCells count="84">
    <mergeCell ref="A77:E77"/>
    <mergeCell ref="A69:E69"/>
    <mergeCell ref="A71:E71"/>
    <mergeCell ref="A72:E72"/>
    <mergeCell ref="A73:E73"/>
    <mergeCell ref="A75:E75"/>
    <mergeCell ref="A76:E76"/>
    <mergeCell ref="A116:E116"/>
    <mergeCell ref="A111:E111"/>
    <mergeCell ref="A112:E112"/>
    <mergeCell ref="A113:E113"/>
    <mergeCell ref="A114:E114"/>
    <mergeCell ref="A85:E85"/>
    <mergeCell ref="A107:E107"/>
    <mergeCell ref="A105:F105"/>
    <mergeCell ref="A102:E102"/>
    <mergeCell ref="B61:F61"/>
    <mergeCell ref="A70:E70"/>
    <mergeCell ref="B83:G83"/>
    <mergeCell ref="A80:F80"/>
    <mergeCell ref="A96:E96"/>
    <mergeCell ref="A97:E97"/>
    <mergeCell ref="A98:E98"/>
    <mergeCell ref="A99:E99"/>
    <mergeCell ref="A100:E100"/>
    <mergeCell ref="A91:E91"/>
    <mergeCell ref="A78:E78"/>
    <mergeCell ref="A74:E74"/>
    <mergeCell ref="A65:E65"/>
    <mergeCell ref="A66:E66"/>
    <mergeCell ref="A67:E67"/>
    <mergeCell ref="A68:E68"/>
    <mergeCell ref="A32:E32"/>
    <mergeCell ref="A64:E64"/>
    <mergeCell ref="A63:E63"/>
    <mergeCell ref="A53:F53"/>
    <mergeCell ref="A52:G52"/>
    <mergeCell ref="A56:E56"/>
    <mergeCell ref="B43:G43"/>
    <mergeCell ref="B44:G44"/>
    <mergeCell ref="A59:E59"/>
    <mergeCell ref="A46:E46"/>
    <mergeCell ref="A40:F40"/>
    <mergeCell ref="A36:E36"/>
    <mergeCell ref="A92:E92"/>
    <mergeCell ref="A93:E93"/>
    <mergeCell ref="A94:E94"/>
    <mergeCell ref="A95:E95"/>
    <mergeCell ref="A86:E86"/>
    <mergeCell ref="A87:E87"/>
    <mergeCell ref="A88:E88"/>
    <mergeCell ref="A89:E89"/>
    <mergeCell ref="A90:E90"/>
    <mergeCell ref="A37:E37"/>
    <mergeCell ref="A38:E38"/>
    <mergeCell ref="H30:I39"/>
    <mergeCell ref="D22:G22"/>
    <mergeCell ref="A33:E33"/>
    <mergeCell ref="A35:E35"/>
    <mergeCell ref="A30:E30"/>
    <mergeCell ref="A31:E31"/>
    <mergeCell ref="B26:G26"/>
    <mergeCell ref="A22:C22"/>
    <mergeCell ref="B27:G27"/>
    <mergeCell ref="A29:E29"/>
    <mergeCell ref="H47:H51"/>
    <mergeCell ref="A47:E47"/>
    <mergeCell ref="A48:E48"/>
    <mergeCell ref="A49:E49"/>
    <mergeCell ref="A50:E50"/>
    <mergeCell ref="A51:E51"/>
    <mergeCell ref="K1:U1"/>
    <mergeCell ref="K5:M9"/>
    <mergeCell ref="N5:R9"/>
    <mergeCell ref="N11:R15"/>
    <mergeCell ref="A13:E13"/>
    <mergeCell ref="A14:D14"/>
    <mergeCell ref="A20:C20"/>
    <mergeCell ref="A16:C16"/>
    <mergeCell ref="D18:E18"/>
    <mergeCell ref="A1:F1"/>
    <mergeCell ref="D16:G16"/>
    <mergeCell ref="A18:C18"/>
    <mergeCell ref="A5:E8"/>
  </mergeCells>
  <dataValidations xWindow="299" yWindow="580" count="3">
    <dataValidation type="decimal" operator="greaterThanOrEqual" allowBlank="1" showInputMessage="1" showErrorMessage="1" error="Numeric entries only" sqref="G86:G100 G47:G51 G64:G78">
      <formula1>0</formula1>
    </dataValidation>
    <dataValidation type="decimal" operator="greaterThanOrEqual" allowBlank="1" showInputMessage="1" showErrorMessage="1" errorTitle="Not Numeric" error="Numeric entries only" sqref="G30:G38">
      <formula1>0</formula1>
    </dataValidation>
    <dataValidation type="date" operator="greaterThanOrEqual" allowBlank="1" showErrorMessage="1" error="Enter date in MM/DD/YYYY format." prompt="Enter date as _x000a_MM/DD/YYYY or variant._x000a__x000a_Will display as full text." sqref="D18:E18">
      <formula1>44562</formula1>
    </dataValidation>
  </dataValidations>
  <printOptions horizontalCentered="1"/>
  <pageMargins left="0" right="0" top="1" bottom="1" header="0.3" footer="0.3"/>
  <pageSetup orientation="portrait" horizontalDpi="4294967294" r:id="rId1"/>
  <headerFooter>
    <oddHeader>&amp;CYellow Financial Report</oddHeader>
    <oddFooter>&amp;CPage &amp;P&amp;R&amp;F</oddFooter>
  </headerFooter>
  <colBreaks count="1" manualBreakCount="1">
    <brk id="7" max="1048575" man="1"/>
  </colBreaks>
  <legacyDrawing r:id="rId2"/>
</worksheet>
</file>

<file path=xl/worksheets/sheet3.xml><?xml version="1.0" encoding="utf-8"?>
<worksheet xmlns="http://schemas.openxmlformats.org/spreadsheetml/2006/main" xmlns:r="http://schemas.openxmlformats.org/officeDocument/2006/relationships">
  <dimension ref="A1:J25"/>
  <sheetViews>
    <sheetView workbookViewId="0">
      <selection activeCell="A23" sqref="A23"/>
    </sheetView>
  </sheetViews>
  <sheetFormatPr defaultColWidth="8.85546875" defaultRowHeight="12.75"/>
  <cols>
    <col min="1" max="1" width="27.7109375" style="65" bestFit="1" customWidth="1"/>
    <col min="2" max="2" width="7.7109375" style="65" bestFit="1" customWidth="1"/>
    <col min="3" max="3" width="10.5703125" style="65" bestFit="1" customWidth="1"/>
    <col min="4" max="4" width="10.42578125" style="65" bestFit="1" customWidth="1"/>
    <col min="5" max="5" width="12.140625" style="65" bestFit="1" customWidth="1"/>
    <col min="6" max="6" width="9.140625" style="65" bestFit="1" customWidth="1"/>
    <col min="7" max="7" width="18.7109375" style="66" bestFit="1" customWidth="1"/>
    <col min="8" max="8" width="20.85546875" style="65" customWidth="1"/>
    <col min="9" max="9" width="15" style="65" bestFit="1" customWidth="1"/>
    <col min="10" max="10" width="15.42578125" style="65" bestFit="1" customWidth="1"/>
    <col min="11" max="16384" width="8.85546875" style="65"/>
  </cols>
  <sheetData>
    <row r="1" spans="1:10">
      <c r="A1" s="89" t="s">
        <v>42</v>
      </c>
      <c r="B1" s="89" t="s">
        <v>43</v>
      </c>
      <c r="C1" s="89" t="s">
        <v>44</v>
      </c>
      <c r="D1" s="89" t="s">
        <v>45</v>
      </c>
      <c r="E1" s="89" t="s">
        <v>69</v>
      </c>
      <c r="F1" s="89" t="s">
        <v>46</v>
      </c>
      <c r="G1" s="90" t="s">
        <v>71</v>
      </c>
      <c r="H1" s="89" t="s">
        <v>70</v>
      </c>
      <c r="I1" s="89" t="s">
        <v>53</v>
      </c>
      <c r="J1" s="89" t="s">
        <v>68</v>
      </c>
    </row>
    <row r="2" spans="1:10">
      <c r="A2" s="85" t="s">
        <v>97</v>
      </c>
      <c r="B2" s="85" t="s">
        <v>50</v>
      </c>
      <c r="C2" s="85" t="s">
        <v>82</v>
      </c>
      <c r="D2" s="85" t="s">
        <v>94</v>
      </c>
      <c r="E2" s="88">
        <v>44526</v>
      </c>
      <c r="F2" s="85">
        <v>13574</v>
      </c>
      <c r="G2" s="87">
        <v>1627</v>
      </c>
      <c r="H2" s="86">
        <v>0</v>
      </c>
      <c r="I2" s="85" t="s">
        <v>49</v>
      </c>
      <c r="J2" s="134">
        <v>44520.723414351851</v>
      </c>
    </row>
    <row r="3" spans="1:10">
      <c r="A3" s="85" t="s">
        <v>98</v>
      </c>
      <c r="B3" s="85" t="s">
        <v>51</v>
      </c>
      <c r="C3" s="85" t="s">
        <v>83</v>
      </c>
      <c r="D3" s="85" t="s">
        <v>94</v>
      </c>
      <c r="E3" s="88">
        <v>44565</v>
      </c>
      <c r="F3" s="85">
        <v>13757</v>
      </c>
      <c r="G3" s="87">
        <v>2175</v>
      </c>
      <c r="H3" s="86">
        <v>0</v>
      </c>
      <c r="I3" s="85" t="s">
        <v>49</v>
      </c>
      <c r="J3" s="134"/>
    </row>
    <row r="4" spans="1:10">
      <c r="A4" s="85" t="s">
        <v>99</v>
      </c>
      <c r="B4" s="85" t="s">
        <v>51</v>
      </c>
      <c r="C4" s="85" t="s">
        <v>60</v>
      </c>
      <c r="D4" s="85" t="s">
        <v>94</v>
      </c>
      <c r="E4" s="88">
        <v>44572</v>
      </c>
      <c r="F4" s="85">
        <v>13782</v>
      </c>
      <c r="G4" s="87">
        <v>2175</v>
      </c>
      <c r="H4" s="86">
        <v>0</v>
      </c>
      <c r="I4" s="85" t="s">
        <v>48</v>
      </c>
      <c r="J4" s="134"/>
    </row>
    <row r="5" spans="1:10">
      <c r="A5" s="85" t="s">
        <v>100</v>
      </c>
      <c r="B5" s="85" t="s">
        <v>51</v>
      </c>
      <c r="C5" s="85" t="s">
        <v>84</v>
      </c>
      <c r="D5" s="85" t="s">
        <v>94</v>
      </c>
      <c r="E5" s="88">
        <v>44570</v>
      </c>
      <c r="F5" s="85">
        <v>13765</v>
      </c>
      <c r="G5" s="87">
        <v>1625</v>
      </c>
      <c r="H5" s="86">
        <v>0</v>
      </c>
      <c r="I5" s="85" t="s">
        <v>49</v>
      </c>
      <c r="J5" s="134"/>
    </row>
    <row r="6" spans="1:10">
      <c r="A6" s="85" t="s">
        <v>101</v>
      </c>
      <c r="B6" s="85" t="s">
        <v>50</v>
      </c>
      <c r="C6" s="85" t="s">
        <v>10</v>
      </c>
      <c r="D6" s="85" t="s">
        <v>94</v>
      </c>
      <c r="E6" s="88">
        <v>44574</v>
      </c>
      <c r="F6" s="85">
        <v>13789</v>
      </c>
      <c r="G6" s="87">
        <v>2175</v>
      </c>
      <c r="H6" s="86">
        <v>0</v>
      </c>
      <c r="I6" s="85" t="s">
        <v>49</v>
      </c>
      <c r="J6" s="134"/>
    </row>
    <row r="7" spans="1:10">
      <c r="A7" s="85" t="s">
        <v>102</v>
      </c>
      <c r="B7" s="85" t="s">
        <v>50</v>
      </c>
      <c r="C7" s="85" t="s">
        <v>85</v>
      </c>
      <c r="D7" s="85" t="s">
        <v>94</v>
      </c>
      <c r="E7" s="88">
        <v>44546</v>
      </c>
      <c r="F7" s="85">
        <v>13650</v>
      </c>
      <c r="G7" s="87">
        <v>2175</v>
      </c>
      <c r="H7" s="86">
        <v>0</v>
      </c>
      <c r="I7" s="85" t="s">
        <v>55</v>
      </c>
      <c r="J7" s="134">
        <v>44546.614768518521</v>
      </c>
    </row>
    <row r="8" spans="1:10">
      <c r="A8" s="85" t="s">
        <v>103</v>
      </c>
      <c r="B8" s="85" t="s">
        <v>51</v>
      </c>
      <c r="C8" s="85" t="s">
        <v>86</v>
      </c>
      <c r="D8" s="85" t="s">
        <v>94</v>
      </c>
      <c r="E8" s="88">
        <v>44546</v>
      </c>
      <c r="F8" s="85">
        <v>13651</v>
      </c>
      <c r="G8" s="87">
        <v>2175</v>
      </c>
      <c r="H8" s="86">
        <v>0</v>
      </c>
      <c r="I8" s="85" t="s">
        <v>55</v>
      </c>
      <c r="J8" s="134">
        <v>44546.623483796298</v>
      </c>
    </row>
    <row r="9" spans="1:10">
      <c r="A9" s="85" t="s">
        <v>104</v>
      </c>
      <c r="B9" s="85" t="s">
        <v>50</v>
      </c>
      <c r="C9" s="85" t="s">
        <v>87</v>
      </c>
      <c r="D9" s="85" t="s">
        <v>94</v>
      </c>
      <c r="E9" s="88">
        <v>44546</v>
      </c>
      <c r="F9" s="85">
        <v>13652</v>
      </c>
      <c r="G9" s="87">
        <v>2175</v>
      </c>
      <c r="H9" s="86">
        <v>0</v>
      </c>
      <c r="I9" s="85" t="s">
        <v>55</v>
      </c>
      <c r="J9" s="134">
        <v>44546.631631944445</v>
      </c>
    </row>
    <row r="10" spans="1:10">
      <c r="A10" s="85" t="s">
        <v>105</v>
      </c>
      <c r="B10" s="85" t="s">
        <v>51</v>
      </c>
      <c r="C10" s="85" t="s">
        <v>88</v>
      </c>
      <c r="D10" s="85" t="s">
        <v>94</v>
      </c>
      <c r="E10" s="88">
        <v>44546</v>
      </c>
      <c r="F10" s="85">
        <v>13656</v>
      </c>
      <c r="G10" s="87">
        <v>932</v>
      </c>
      <c r="H10" s="86">
        <v>0</v>
      </c>
      <c r="I10" s="85" t="s">
        <v>49</v>
      </c>
      <c r="J10" s="134">
        <v>44546.821504629632</v>
      </c>
    </row>
    <row r="11" spans="1:10">
      <c r="A11" s="85" t="s">
        <v>106</v>
      </c>
      <c r="B11" s="85" t="s">
        <v>51</v>
      </c>
      <c r="C11" s="85" t="s">
        <v>89</v>
      </c>
      <c r="D11" s="85" t="s">
        <v>94</v>
      </c>
      <c r="E11" s="88">
        <v>44491</v>
      </c>
      <c r="F11" s="85">
        <v>13375</v>
      </c>
      <c r="G11" s="87">
        <v>2175</v>
      </c>
      <c r="H11" s="86">
        <v>0</v>
      </c>
      <c r="I11" s="85" t="s">
        <v>49</v>
      </c>
      <c r="J11" s="134">
        <v>44493.457326388889</v>
      </c>
    </row>
    <row r="12" spans="1:10">
      <c r="A12" s="85" t="s">
        <v>107</v>
      </c>
      <c r="B12" s="85" t="s">
        <v>51</v>
      </c>
      <c r="C12" s="85" t="s">
        <v>90</v>
      </c>
      <c r="D12" s="85" t="s">
        <v>94</v>
      </c>
      <c r="E12" s="88">
        <v>44394.85465277778</v>
      </c>
      <c r="F12" s="85">
        <v>12599</v>
      </c>
      <c r="G12" s="87">
        <v>2350</v>
      </c>
      <c r="H12" s="86">
        <v>0</v>
      </c>
      <c r="I12" s="85" t="s">
        <v>49</v>
      </c>
      <c r="J12" s="134">
        <v>44394.854895833334</v>
      </c>
    </row>
    <row r="13" spans="1:10">
      <c r="A13" s="85" t="s">
        <v>108</v>
      </c>
      <c r="B13" s="85" t="s">
        <v>50</v>
      </c>
      <c r="C13" s="85" t="s">
        <v>56</v>
      </c>
      <c r="D13" s="85" t="s">
        <v>94</v>
      </c>
      <c r="E13" s="88">
        <v>44392.635196759256</v>
      </c>
      <c r="F13" s="85">
        <v>12586</v>
      </c>
      <c r="G13" s="87">
        <v>2175</v>
      </c>
      <c r="H13" s="86">
        <v>0</v>
      </c>
      <c r="I13" s="85" t="s">
        <v>49</v>
      </c>
      <c r="J13" s="134">
        <v>44392.63553240741</v>
      </c>
    </row>
    <row r="14" spans="1:10">
      <c r="A14" s="85" t="s">
        <v>101</v>
      </c>
      <c r="B14" s="85" t="s">
        <v>50</v>
      </c>
      <c r="C14" s="85" t="s">
        <v>10</v>
      </c>
      <c r="D14" s="85" t="s">
        <v>94</v>
      </c>
      <c r="E14" s="88">
        <v>44460</v>
      </c>
      <c r="F14" s="85">
        <v>13178</v>
      </c>
      <c r="G14" s="87">
        <v>2350</v>
      </c>
      <c r="H14" s="86">
        <v>0</v>
      </c>
      <c r="I14" s="85" t="s">
        <v>49</v>
      </c>
      <c r="J14" s="134">
        <v>44460.730081018519</v>
      </c>
    </row>
    <row r="15" spans="1:10">
      <c r="A15" s="85" t="s">
        <v>109</v>
      </c>
      <c r="B15" s="85" t="s">
        <v>50</v>
      </c>
      <c r="C15" s="85" t="s">
        <v>59</v>
      </c>
      <c r="D15" s="85" t="s">
        <v>94</v>
      </c>
      <c r="E15" s="88">
        <v>44570</v>
      </c>
      <c r="F15" s="85">
        <v>13771</v>
      </c>
      <c r="G15" s="87">
        <v>2175</v>
      </c>
      <c r="H15" s="86">
        <v>0</v>
      </c>
      <c r="I15" s="85" t="s">
        <v>49</v>
      </c>
      <c r="J15" s="134"/>
    </row>
    <row r="16" spans="1:10">
      <c r="A16" s="85" t="s">
        <v>110</v>
      </c>
      <c r="B16" s="85" t="s">
        <v>50</v>
      </c>
      <c r="C16" s="85" t="s">
        <v>57</v>
      </c>
      <c r="D16" s="85" t="s">
        <v>95</v>
      </c>
      <c r="E16" s="88">
        <v>44384.479363425926</v>
      </c>
      <c r="F16" s="85">
        <v>12416</v>
      </c>
      <c r="G16" s="87">
        <v>500</v>
      </c>
      <c r="H16" s="86">
        <v>0</v>
      </c>
      <c r="I16" s="85" t="s">
        <v>49</v>
      </c>
      <c r="J16" s="134">
        <v>44384.480219907404</v>
      </c>
    </row>
    <row r="17" spans="1:10">
      <c r="A17" s="85" t="s">
        <v>111</v>
      </c>
      <c r="B17" s="85" t="s">
        <v>50</v>
      </c>
      <c r="C17" s="85" t="s">
        <v>52</v>
      </c>
      <c r="D17" s="85" t="s">
        <v>95</v>
      </c>
      <c r="E17" s="88">
        <v>44506</v>
      </c>
      <c r="F17" s="85">
        <v>13450</v>
      </c>
      <c r="G17" s="87">
        <v>2350</v>
      </c>
      <c r="H17" s="86">
        <v>0</v>
      </c>
      <c r="I17" s="85" t="s">
        <v>55</v>
      </c>
      <c r="J17" s="134">
        <v>44506.751458333332</v>
      </c>
    </row>
    <row r="18" spans="1:10">
      <c r="A18" s="85" t="s">
        <v>112</v>
      </c>
      <c r="B18" s="85" t="s">
        <v>51</v>
      </c>
      <c r="C18" s="85" t="s">
        <v>92</v>
      </c>
      <c r="D18" s="85" t="s">
        <v>95</v>
      </c>
      <c r="E18" s="88">
        <v>44574</v>
      </c>
      <c r="F18" s="85">
        <v>13788</v>
      </c>
      <c r="G18" s="87">
        <v>2175</v>
      </c>
      <c r="H18" s="86">
        <v>0</v>
      </c>
      <c r="I18" s="85" t="s">
        <v>49</v>
      </c>
      <c r="J18" s="134"/>
    </row>
    <row r="19" spans="1:10">
      <c r="A19" s="85" t="s">
        <v>113</v>
      </c>
      <c r="B19" s="85" t="s">
        <v>50</v>
      </c>
      <c r="C19" s="85" t="s">
        <v>58</v>
      </c>
      <c r="D19" s="85" t="s">
        <v>95</v>
      </c>
      <c r="E19" s="88">
        <v>44200</v>
      </c>
      <c r="F19" s="85">
        <v>13749</v>
      </c>
      <c r="G19" s="87">
        <v>932</v>
      </c>
      <c r="H19" s="86">
        <v>0</v>
      </c>
      <c r="I19" s="85" t="s">
        <v>49</v>
      </c>
      <c r="J19" s="134"/>
    </row>
    <row r="20" spans="1:10">
      <c r="A20" s="85" t="s">
        <v>114</v>
      </c>
      <c r="B20" s="85" t="s">
        <v>50</v>
      </c>
      <c r="C20" s="85" t="s">
        <v>64</v>
      </c>
      <c r="D20" s="85" t="s">
        <v>95</v>
      </c>
      <c r="E20" s="88">
        <v>44589</v>
      </c>
      <c r="F20" s="85">
        <v>13873</v>
      </c>
      <c r="G20" s="87">
        <v>2175</v>
      </c>
      <c r="H20" s="86">
        <v>0</v>
      </c>
      <c r="I20" s="85" t="s">
        <v>49</v>
      </c>
      <c r="J20" s="134"/>
    </row>
    <row r="21" spans="1:10">
      <c r="A21" s="85" t="s">
        <v>115</v>
      </c>
      <c r="B21" s="85" t="s">
        <v>50</v>
      </c>
      <c r="C21" s="85" t="s">
        <v>91</v>
      </c>
      <c r="D21" s="85" t="s">
        <v>95</v>
      </c>
      <c r="E21" s="88" t="s">
        <v>96</v>
      </c>
      <c r="F21" s="85">
        <v>13724</v>
      </c>
      <c r="G21" s="87">
        <v>2175</v>
      </c>
      <c r="H21" s="86">
        <v>0</v>
      </c>
      <c r="I21" s="85" t="s">
        <v>49</v>
      </c>
      <c r="J21" s="134"/>
    </row>
    <row r="22" spans="1:10">
      <c r="A22" s="85" t="s">
        <v>116</v>
      </c>
      <c r="B22" s="85" t="s">
        <v>51</v>
      </c>
      <c r="C22" s="85" t="s">
        <v>93</v>
      </c>
      <c r="D22" s="85" t="s">
        <v>95</v>
      </c>
      <c r="E22" s="88">
        <v>44565</v>
      </c>
      <c r="F22" s="85">
        <v>13755</v>
      </c>
      <c r="G22" s="87">
        <v>2175</v>
      </c>
      <c r="H22" s="86">
        <v>0</v>
      </c>
      <c r="I22" s="85" t="s">
        <v>49</v>
      </c>
      <c r="J22" s="134"/>
    </row>
    <row r="23" spans="1:10">
      <c r="A23" s="144" t="s">
        <v>117</v>
      </c>
      <c r="B23" s="145"/>
      <c r="C23" s="145"/>
      <c r="D23" s="145"/>
      <c r="E23" s="146"/>
      <c r="F23" s="145"/>
      <c r="G23" s="147"/>
      <c r="H23" s="148"/>
      <c r="I23" s="145"/>
      <c r="J23" s="149"/>
    </row>
    <row r="24" spans="1:10" ht="13.5" thickBot="1">
      <c r="A24" s="150" t="s">
        <v>54</v>
      </c>
      <c r="B24" s="150"/>
      <c r="C24" s="150"/>
      <c r="D24" s="150"/>
      <c r="E24" s="150"/>
      <c r="F24" s="150"/>
      <c r="G24" s="151">
        <f>SUM(G1:G22)</f>
        <v>40941</v>
      </c>
      <c r="H24" s="144" t="s">
        <v>133</v>
      </c>
      <c r="I24" s="152"/>
      <c r="J24" s="152"/>
    </row>
    <row r="25" spans="1:10" ht="13.5" thickTop="1">
      <c r="A25" s="101"/>
      <c r="B25" s="101"/>
      <c r="C25" s="101"/>
      <c r="D25" s="101"/>
      <c r="E25" s="101"/>
      <c r="F25" s="101"/>
      <c r="G25" s="13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Y270"/>
  <sheetViews>
    <sheetView workbookViewId="0"/>
  </sheetViews>
  <sheetFormatPr defaultRowHeight="15"/>
  <cols>
    <col min="1" max="1" width="23.7109375" customWidth="1"/>
    <col min="2" max="2" width="7.7109375" customWidth="1"/>
    <col min="3" max="3" width="10.5703125" bestFit="1" customWidth="1"/>
    <col min="4" max="4" width="19" bestFit="1" customWidth="1"/>
    <col min="5" max="5" width="10.42578125" bestFit="1" customWidth="1"/>
    <col min="6" max="6" width="15.28515625" bestFit="1" customWidth="1"/>
    <col min="7" max="7" width="14.7109375" bestFit="1" customWidth="1"/>
    <col min="8" max="8" width="13.7109375" bestFit="1" customWidth="1"/>
    <col min="9" max="9" width="21.85546875" bestFit="1" customWidth="1"/>
    <col min="10" max="10" width="9" customWidth="1"/>
    <col min="11" max="11" width="20.85546875" bestFit="1" customWidth="1"/>
    <col min="13" max="13" width="29" customWidth="1"/>
    <col min="14" max="14" width="97.5703125" bestFit="1" customWidth="1"/>
    <col min="15" max="15" width="33.85546875" bestFit="1" customWidth="1"/>
    <col min="16" max="16" width="18.7109375" bestFit="1" customWidth="1"/>
    <col min="17" max="17" width="11.42578125" bestFit="1" customWidth="1"/>
    <col min="18" max="18" width="20.85546875" bestFit="1" customWidth="1"/>
    <col min="20" max="20" width="9" customWidth="1"/>
    <col min="21" max="21" width="13.7109375" bestFit="1" customWidth="1"/>
    <col min="22" max="22" width="19.5703125" bestFit="1" customWidth="1"/>
    <col min="23" max="23" width="34.7109375" bestFit="1" customWidth="1"/>
    <col min="24" max="24" width="23.140625" bestFit="1" customWidth="1"/>
    <col min="25" max="25" width="19.5703125" bestFit="1" customWidth="1"/>
  </cols>
  <sheetData>
    <row r="1" spans="1:1" s="143" customFormat="1">
      <c r="A1" s="142" t="s">
        <v>235</v>
      </c>
    </row>
    <row r="2" spans="1:1" s="143" customFormat="1">
      <c r="A2" s="163" t="s">
        <v>232</v>
      </c>
    </row>
    <row r="3" spans="1:1" s="143" customFormat="1">
      <c r="A3" s="143" t="s">
        <v>231</v>
      </c>
    </row>
    <row r="4" spans="1:1" s="143" customFormat="1"/>
    <row r="5" spans="1:1" s="141" customFormat="1">
      <c r="A5" s="141" t="s">
        <v>139</v>
      </c>
    </row>
    <row r="6" spans="1:1" s="141" customFormat="1"/>
    <row r="7" spans="1:1" s="141" customFormat="1"/>
    <row r="8" spans="1:1" s="141" customFormat="1"/>
    <row r="9" spans="1:1" s="141" customFormat="1"/>
    <row r="10" spans="1:1" s="141" customFormat="1"/>
    <row r="11" spans="1:1" s="141" customFormat="1"/>
    <row r="12" spans="1:1" s="141" customFormat="1"/>
    <row r="13" spans="1:1" s="141" customFormat="1"/>
    <row r="14" spans="1:1" s="141" customFormat="1"/>
    <row r="15" spans="1:1" s="141" customFormat="1"/>
    <row r="16" spans="1:1" s="141" customFormat="1"/>
    <row r="17" s="141" customFormat="1"/>
    <row r="18" s="141" customFormat="1"/>
    <row r="19" s="141" customFormat="1"/>
    <row r="20" s="141" customFormat="1"/>
    <row r="21" s="141" customFormat="1"/>
    <row r="22" s="141" customFormat="1"/>
    <row r="23" s="141" customFormat="1"/>
    <row r="24" s="141" customFormat="1"/>
    <row r="25" s="141" customFormat="1"/>
    <row r="26" s="141" customFormat="1"/>
    <row r="27" s="141" customFormat="1"/>
    <row r="28" s="141" customFormat="1"/>
    <row r="29" s="141" customFormat="1"/>
    <row r="30" s="141" customFormat="1"/>
    <row r="31" s="141" customFormat="1"/>
    <row r="32" s="141" customFormat="1"/>
    <row r="33" spans="1:1" s="141" customFormat="1"/>
    <row r="34" spans="1:1" s="141" customFormat="1"/>
    <row r="35" spans="1:1" s="141" customFormat="1"/>
    <row r="36" spans="1:1" s="141" customFormat="1"/>
    <row r="37" spans="1:1" s="141" customFormat="1"/>
    <row r="38" spans="1:1" s="141" customFormat="1"/>
    <row r="39" spans="1:1" s="141" customFormat="1"/>
    <row r="40" spans="1:1" s="141" customFormat="1"/>
    <row r="41" spans="1:1" s="141" customFormat="1"/>
    <row r="42" spans="1:1" s="141" customFormat="1"/>
    <row r="43" spans="1:1" s="141" customFormat="1"/>
    <row r="44" spans="1:1" s="141" customFormat="1"/>
    <row r="45" spans="1:1" s="141" customFormat="1"/>
    <row r="46" spans="1:1" s="141" customFormat="1">
      <c r="A46" s="141" t="s">
        <v>138</v>
      </c>
    </row>
    <row r="47" spans="1:1" s="141" customFormat="1"/>
    <row r="48" spans="1:1" s="141" customFormat="1"/>
    <row r="49" s="141" customFormat="1"/>
    <row r="50" s="141" customFormat="1"/>
    <row r="51" s="141" customFormat="1"/>
    <row r="52" s="141" customFormat="1"/>
    <row r="53" s="141" customFormat="1"/>
    <row r="54" s="141" customFormat="1"/>
    <row r="55" s="141" customFormat="1"/>
    <row r="56" s="141" customFormat="1"/>
    <row r="57" s="141" customFormat="1"/>
    <row r="58" s="141" customFormat="1"/>
    <row r="59" s="141" customFormat="1"/>
    <row r="60" s="141" customFormat="1"/>
    <row r="61" s="141" customFormat="1"/>
    <row r="62" s="141" customFormat="1"/>
    <row r="63" s="141" customFormat="1"/>
    <row r="64" s="141" customFormat="1"/>
    <row r="65" s="141" customFormat="1"/>
    <row r="66" s="141" customFormat="1"/>
    <row r="67" s="141" customFormat="1"/>
    <row r="68" s="141" customFormat="1"/>
    <row r="69" s="141" customFormat="1"/>
    <row r="70" s="141" customFormat="1"/>
    <row r="71" s="141" customFormat="1"/>
    <row r="72" s="141" customFormat="1"/>
    <row r="73" s="141" customFormat="1"/>
    <row r="74" s="141" customFormat="1"/>
    <row r="75" s="141" customFormat="1"/>
    <row r="76" s="141" customFormat="1"/>
    <row r="77" s="141" customFormat="1"/>
    <row r="78" s="141" customFormat="1"/>
    <row r="79" s="141" customFormat="1"/>
    <row r="80" s="141" customFormat="1"/>
    <row r="81" spans="1:1" s="141" customFormat="1"/>
    <row r="82" spans="1:1" s="141" customFormat="1"/>
    <row r="83" spans="1:1" s="141" customFormat="1"/>
    <row r="84" spans="1:1" s="141" customFormat="1"/>
    <row r="85" spans="1:1" s="141" customFormat="1"/>
    <row r="86" spans="1:1" s="141" customFormat="1"/>
    <row r="87" spans="1:1" s="141" customFormat="1"/>
    <row r="88" spans="1:1" s="141" customFormat="1">
      <c r="A88" s="142" t="s">
        <v>141</v>
      </c>
    </row>
    <row r="89" spans="1:1" s="141" customFormat="1">
      <c r="A89" s="141" t="s">
        <v>140</v>
      </c>
    </row>
    <row r="90" spans="1:1" s="141" customFormat="1"/>
    <row r="91" spans="1:1" s="141" customFormat="1"/>
    <row r="92" spans="1:1" s="141" customFormat="1"/>
    <row r="93" spans="1:1" s="141" customFormat="1"/>
    <row r="94" spans="1:1" s="141" customFormat="1"/>
    <row r="95" spans="1:1" s="141" customFormat="1"/>
    <row r="96" spans="1:1" s="141" customFormat="1"/>
    <row r="97" s="141" customFormat="1"/>
    <row r="98" s="141" customFormat="1"/>
    <row r="99" s="141" customFormat="1"/>
    <row r="100" s="141" customFormat="1"/>
    <row r="101" s="141" customFormat="1"/>
    <row r="102" s="141" customFormat="1"/>
    <row r="103" s="141" customFormat="1"/>
    <row r="104" s="141" customFormat="1"/>
    <row r="105" s="141" customFormat="1"/>
    <row r="106" s="141" customFormat="1"/>
    <row r="107" s="141" customFormat="1"/>
    <row r="108" s="141" customFormat="1"/>
    <row r="109" s="141" customFormat="1"/>
    <row r="110" s="141" customFormat="1"/>
    <row r="111" s="141" customFormat="1"/>
    <row r="112" s="141" customFormat="1"/>
    <row r="113" s="141" customFormat="1"/>
    <row r="114" s="141" customFormat="1"/>
    <row r="115" s="141" customFormat="1"/>
    <row r="116" s="141" customFormat="1"/>
    <row r="117" s="141" customFormat="1"/>
    <row r="118" s="141" customFormat="1"/>
    <row r="119" s="141" customFormat="1"/>
    <row r="120" s="141" customFormat="1"/>
    <row r="121" s="141" customFormat="1"/>
    <row r="122" s="141" customFormat="1"/>
    <row r="123" s="141" customFormat="1"/>
    <row r="124" s="141" customFormat="1"/>
    <row r="125" s="141" customFormat="1"/>
    <row r="126" s="141" customFormat="1"/>
    <row r="127" s="141" customFormat="1"/>
    <row r="128" s="141" customFormat="1"/>
    <row r="129" spans="1:1" s="141" customFormat="1"/>
    <row r="130" spans="1:1" s="141" customFormat="1"/>
    <row r="131" spans="1:1" s="139" customFormat="1">
      <c r="A131" s="142" t="s">
        <v>136</v>
      </c>
    </row>
    <row r="132" spans="1:1" s="140" customFormat="1">
      <c r="A132" s="163" t="s">
        <v>146</v>
      </c>
    </row>
    <row r="133" spans="1:1" s="139" customFormat="1">
      <c r="A133" s="142" t="s">
        <v>137</v>
      </c>
    </row>
    <row r="134" spans="1:1" s="139" customFormat="1"/>
    <row r="171" spans="1:1">
      <c r="A171" s="141" t="s">
        <v>142</v>
      </c>
    </row>
    <row r="211" spans="1:1">
      <c r="A211" s="141" t="s">
        <v>143</v>
      </c>
    </row>
    <row r="212" spans="1:1" s="141" customFormat="1">
      <c r="A212" s="143" t="s">
        <v>147</v>
      </c>
    </row>
    <row r="213" spans="1:1" s="141" customFormat="1"/>
    <row r="253" spans="1:1">
      <c r="A253" s="142" t="s">
        <v>144</v>
      </c>
    </row>
    <row r="254" spans="1:1">
      <c r="A254" s="142" t="s">
        <v>145</v>
      </c>
    </row>
    <row r="255" spans="1:1">
      <c r="A255" s="142" t="s">
        <v>230</v>
      </c>
    </row>
    <row r="257" spans="1:25">
      <c r="A257" s="164" t="s">
        <v>42</v>
      </c>
      <c r="B257" s="164" t="s">
        <v>43</v>
      </c>
      <c r="C257" s="164" t="s">
        <v>44</v>
      </c>
      <c r="D257" s="164" t="s">
        <v>148</v>
      </c>
      <c r="E257" s="164" t="s">
        <v>45</v>
      </c>
      <c r="F257" s="164" t="s">
        <v>149</v>
      </c>
      <c r="G257" s="164" t="s">
        <v>150</v>
      </c>
      <c r="H257" s="164" t="s">
        <v>151</v>
      </c>
      <c r="I257" s="164" t="s">
        <v>152</v>
      </c>
      <c r="J257" s="164" t="s">
        <v>153</v>
      </c>
      <c r="K257" s="164" t="s">
        <v>69</v>
      </c>
      <c r="L257" s="164" t="s">
        <v>46</v>
      </c>
      <c r="M257" s="164" t="s">
        <v>154</v>
      </c>
      <c r="N257" s="164" t="s">
        <v>155</v>
      </c>
      <c r="O257" s="164" t="s">
        <v>156</v>
      </c>
      <c r="P257" s="164" t="s">
        <v>71</v>
      </c>
      <c r="Q257" s="164" t="s">
        <v>157</v>
      </c>
      <c r="R257" s="164" t="s">
        <v>70</v>
      </c>
      <c r="S257" s="164" t="s">
        <v>158</v>
      </c>
      <c r="T257" s="164" t="s">
        <v>159</v>
      </c>
      <c r="U257" s="164" t="s">
        <v>53</v>
      </c>
      <c r="V257" s="164" t="s">
        <v>68</v>
      </c>
      <c r="W257" s="164" t="s">
        <v>160</v>
      </c>
      <c r="X257" s="164" t="s">
        <v>161</v>
      </c>
      <c r="Y257" s="164" t="s">
        <v>162</v>
      </c>
    </row>
    <row r="258" spans="1:25">
      <c r="A258" s="165" t="s">
        <v>221</v>
      </c>
      <c r="B258" s="165" t="s">
        <v>51</v>
      </c>
      <c r="C258" s="165" t="s">
        <v>163</v>
      </c>
      <c r="D258" s="165" t="s">
        <v>164</v>
      </c>
      <c r="E258" s="165" t="s">
        <v>95</v>
      </c>
      <c r="F258" s="165" t="s">
        <v>165</v>
      </c>
      <c r="G258" s="169" t="s">
        <v>216</v>
      </c>
      <c r="H258" s="169" t="s">
        <v>217</v>
      </c>
      <c r="I258" s="165" t="s">
        <v>48</v>
      </c>
      <c r="J258" s="166">
        <v>12345678</v>
      </c>
      <c r="K258" s="167">
        <v>45132.684733796297</v>
      </c>
      <c r="L258" s="165" t="s">
        <v>166</v>
      </c>
      <c r="M258" s="165" t="s">
        <v>167</v>
      </c>
      <c r="N258" s="165" t="s">
        <v>168</v>
      </c>
      <c r="O258" s="165" t="s">
        <v>169</v>
      </c>
      <c r="P258" s="168">
        <v>500</v>
      </c>
      <c r="Q258" s="143"/>
      <c r="R258" s="168">
        <v>0</v>
      </c>
      <c r="S258" s="165" t="s">
        <v>170</v>
      </c>
      <c r="T258" s="165" t="s">
        <v>171</v>
      </c>
      <c r="U258" s="165" t="s">
        <v>49</v>
      </c>
      <c r="V258" s="165" t="s">
        <v>172</v>
      </c>
      <c r="W258" s="165" t="s">
        <v>173</v>
      </c>
      <c r="X258" s="165" t="s">
        <v>48</v>
      </c>
      <c r="Y258" s="143"/>
    </row>
    <row r="259" spans="1:25">
      <c r="A259" s="165" t="s">
        <v>222</v>
      </c>
      <c r="B259" s="165" t="s">
        <v>51</v>
      </c>
      <c r="C259" s="165" t="s">
        <v>174</v>
      </c>
      <c r="D259" s="165" t="s">
        <v>175</v>
      </c>
      <c r="E259" s="165" t="s">
        <v>95</v>
      </c>
      <c r="F259" s="165" t="s">
        <v>176</v>
      </c>
      <c r="G259" s="169" t="s">
        <v>216</v>
      </c>
      <c r="H259" s="169" t="s">
        <v>217</v>
      </c>
      <c r="I259" s="165" t="s">
        <v>48</v>
      </c>
      <c r="J259" s="166">
        <v>12345678</v>
      </c>
      <c r="K259" s="167">
        <v>45116.787777777776</v>
      </c>
      <c r="L259" s="165" t="s">
        <v>177</v>
      </c>
      <c r="M259" s="165" t="s">
        <v>167</v>
      </c>
      <c r="N259" s="143"/>
      <c r="O259" s="143"/>
      <c r="P259" s="168">
        <v>500</v>
      </c>
      <c r="Q259" s="143"/>
      <c r="R259" s="168">
        <v>0</v>
      </c>
      <c r="S259" s="165" t="s">
        <v>170</v>
      </c>
      <c r="T259" s="165" t="s">
        <v>178</v>
      </c>
      <c r="U259" s="165" t="s">
        <v>48</v>
      </c>
      <c r="V259" s="165" t="s">
        <v>48</v>
      </c>
      <c r="W259" s="165" t="s">
        <v>48</v>
      </c>
      <c r="X259" s="165" t="s">
        <v>179</v>
      </c>
      <c r="Y259" s="143"/>
    </row>
    <row r="260" spans="1:25">
      <c r="A260" s="165" t="s">
        <v>223</v>
      </c>
      <c r="B260" s="165" t="s">
        <v>51</v>
      </c>
      <c r="C260" s="165" t="s">
        <v>180</v>
      </c>
      <c r="D260" s="165" t="s">
        <v>48</v>
      </c>
      <c r="E260" s="165" t="s">
        <v>95</v>
      </c>
      <c r="F260" s="165" t="s">
        <v>181</v>
      </c>
      <c r="G260" s="169" t="s">
        <v>216</v>
      </c>
      <c r="H260" s="169" t="s">
        <v>217</v>
      </c>
      <c r="I260" s="165" t="s">
        <v>48</v>
      </c>
      <c r="J260" s="166">
        <v>12345678</v>
      </c>
      <c r="K260" s="167">
        <v>45115.295219907406</v>
      </c>
      <c r="L260" s="165" t="s">
        <v>182</v>
      </c>
      <c r="M260" s="170" t="s">
        <v>218</v>
      </c>
      <c r="N260" s="165" t="s">
        <v>168</v>
      </c>
      <c r="O260" s="165" t="s">
        <v>169</v>
      </c>
      <c r="P260" s="168">
        <v>500</v>
      </c>
      <c r="Q260" s="143"/>
      <c r="R260" s="168">
        <v>0</v>
      </c>
      <c r="S260" s="165" t="s">
        <v>170</v>
      </c>
      <c r="T260" s="165" t="s">
        <v>171</v>
      </c>
      <c r="U260" s="165" t="s">
        <v>49</v>
      </c>
      <c r="V260" s="165" t="s">
        <v>183</v>
      </c>
      <c r="W260" s="165" t="s">
        <v>173</v>
      </c>
      <c r="X260" s="165" t="s">
        <v>48</v>
      </c>
      <c r="Y260" s="143"/>
    </row>
    <row r="261" spans="1:25">
      <c r="A261" s="165" t="s">
        <v>223</v>
      </c>
      <c r="B261" s="165" t="s">
        <v>51</v>
      </c>
      <c r="C261" s="165" t="s">
        <v>180</v>
      </c>
      <c r="D261" s="165" t="s">
        <v>48</v>
      </c>
      <c r="E261" s="165" t="s">
        <v>95</v>
      </c>
      <c r="F261" s="165" t="s">
        <v>181</v>
      </c>
      <c r="G261" s="169" t="s">
        <v>216</v>
      </c>
      <c r="H261" s="169" t="s">
        <v>217</v>
      </c>
      <c r="I261" s="165" t="s">
        <v>48</v>
      </c>
      <c r="J261" s="166">
        <v>12345678</v>
      </c>
      <c r="K261" s="167">
        <v>45115.292592592596</v>
      </c>
      <c r="L261" s="165" t="s">
        <v>184</v>
      </c>
      <c r="M261" s="169" t="s">
        <v>219</v>
      </c>
      <c r="N261" s="165" t="s">
        <v>168</v>
      </c>
      <c r="O261" s="165" t="s">
        <v>169</v>
      </c>
      <c r="P261" s="168">
        <v>500</v>
      </c>
      <c r="Q261" s="143"/>
      <c r="R261" s="168">
        <v>0</v>
      </c>
      <c r="S261" s="165" t="s">
        <v>170</v>
      </c>
      <c r="T261" s="165" t="s">
        <v>171</v>
      </c>
      <c r="U261" s="165" t="s">
        <v>49</v>
      </c>
      <c r="V261" s="165" t="s">
        <v>185</v>
      </c>
      <c r="W261" s="165" t="s">
        <v>173</v>
      </c>
      <c r="X261" s="165" t="s">
        <v>48</v>
      </c>
      <c r="Y261" s="143"/>
    </row>
    <row r="262" spans="1:25">
      <c r="A262" s="165" t="s">
        <v>223</v>
      </c>
      <c r="B262" s="165" t="s">
        <v>51</v>
      </c>
      <c r="C262" s="165" t="s">
        <v>180</v>
      </c>
      <c r="D262" s="165" t="s">
        <v>48</v>
      </c>
      <c r="E262" s="165" t="s">
        <v>95</v>
      </c>
      <c r="F262" s="165" t="s">
        <v>181</v>
      </c>
      <c r="G262" s="169" t="s">
        <v>216</v>
      </c>
      <c r="H262" s="169" t="s">
        <v>217</v>
      </c>
      <c r="I262" s="165" t="s">
        <v>48</v>
      </c>
      <c r="J262" s="166">
        <v>12345678</v>
      </c>
      <c r="K262" s="167">
        <v>45115.289027777777</v>
      </c>
      <c r="L262" s="165" t="s">
        <v>186</v>
      </c>
      <c r="M262" s="165" t="s">
        <v>167</v>
      </c>
      <c r="N262" s="165" t="s">
        <v>168</v>
      </c>
      <c r="O262" s="165" t="s">
        <v>169</v>
      </c>
      <c r="P262" s="168">
        <v>500</v>
      </c>
      <c r="Q262" s="143"/>
      <c r="R262" s="168">
        <v>0</v>
      </c>
      <c r="S262" s="165" t="s">
        <v>170</v>
      </c>
      <c r="T262" s="165" t="s">
        <v>171</v>
      </c>
      <c r="U262" s="165" t="s">
        <v>49</v>
      </c>
      <c r="V262" s="165" t="s">
        <v>187</v>
      </c>
      <c r="W262" s="165" t="s">
        <v>173</v>
      </c>
      <c r="X262" s="165" t="s">
        <v>48</v>
      </c>
      <c r="Y262" s="143"/>
    </row>
    <row r="263" spans="1:25">
      <c r="A263" s="165" t="s">
        <v>224</v>
      </c>
      <c r="B263" s="165" t="s">
        <v>51</v>
      </c>
      <c r="C263" s="165" t="s">
        <v>188</v>
      </c>
      <c r="D263" s="165" t="s">
        <v>48</v>
      </c>
      <c r="E263" s="165" t="s">
        <v>95</v>
      </c>
      <c r="F263" s="165" t="s">
        <v>189</v>
      </c>
      <c r="G263" s="169" t="s">
        <v>216</v>
      </c>
      <c r="H263" s="169" t="s">
        <v>217</v>
      </c>
      <c r="I263" s="165" t="s">
        <v>48</v>
      </c>
      <c r="J263" s="166">
        <v>12345678</v>
      </c>
      <c r="K263" s="167">
        <v>45114.632719907408</v>
      </c>
      <c r="L263" s="165" t="s">
        <v>190</v>
      </c>
      <c r="M263" s="165" t="s">
        <v>167</v>
      </c>
      <c r="N263" s="165" t="s">
        <v>168</v>
      </c>
      <c r="O263" s="165" t="s">
        <v>169</v>
      </c>
      <c r="P263" s="168">
        <v>500</v>
      </c>
      <c r="Q263" s="143"/>
      <c r="R263" s="168">
        <v>0</v>
      </c>
      <c r="S263" s="165" t="s">
        <v>170</v>
      </c>
      <c r="T263" s="165" t="s">
        <v>171</v>
      </c>
      <c r="U263" s="165" t="s">
        <v>49</v>
      </c>
      <c r="V263" s="165" t="s">
        <v>191</v>
      </c>
      <c r="W263" s="165" t="s">
        <v>173</v>
      </c>
      <c r="X263" s="165" t="s">
        <v>48</v>
      </c>
      <c r="Y263" s="143"/>
    </row>
    <row r="264" spans="1:25">
      <c r="A264" s="165" t="s">
        <v>225</v>
      </c>
      <c r="B264" s="165" t="s">
        <v>50</v>
      </c>
      <c r="C264" s="165" t="s">
        <v>192</v>
      </c>
      <c r="D264" s="165" t="s">
        <v>193</v>
      </c>
      <c r="E264" s="165" t="s">
        <v>95</v>
      </c>
      <c r="F264" s="165" t="s">
        <v>194</v>
      </c>
      <c r="G264" s="169" t="s">
        <v>216</v>
      </c>
      <c r="H264" s="169" t="s">
        <v>217</v>
      </c>
      <c r="I264" s="165" t="s">
        <v>48</v>
      </c>
      <c r="J264" s="166">
        <v>12345678</v>
      </c>
      <c r="K264" s="167">
        <v>45111.989710648151</v>
      </c>
      <c r="L264" s="165" t="s">
        <v>195</v>
      </c>
      <c r="M264" s="170" t="s">
        <v>220</v>
      </c>
      <c r="N264" s="165" t="s">
        <v>168</v>
      </c>
      <c r="O264" s="165" t="s">
        <v>169</v>
      </c>
      <c r="P264" s="168">
        <v>500</v>
      </c>
      <c r="Q264" s="143"/>
      <c r="R264" s="168">
        <v>0</v>
      </c>
      <c r="S264" s="165" t="s">
        <v>170</v>
      </c>
      <c r="T264" s="165" t="s">
        <v>171</v>
      </c>
      <c r="U264" s="165" t="s">
        <v>49</v>
      </c>
      <c r="V264" s="165" t="s">
        <v>196</v>
      </c>
      <c r="W264" s="165" t="s">
        <v>173</v>
      </c>
      <c r="X264" s="165" t="s">
        <v>48</v>
      </c>
      <c r="Y264" s="143"/>
    </row>
    <row r="265" spans="1:25">
      <c r="A265" s="165" t="s">
        <v>225</v>
      </c>
      <c r="B265" s="165" t="s">
        <v>50</v>
      </c>
      <c r="C265" s="165" t="s">
        <v>192</v>
      </c>
      <c r="D265" s="165" t="s">
        <v>193</v>
      </c>
      <c r="E265" s="165" t="s">
        <v>95</v>
      </c>
      <c r="F265" s="165" t="s">
        <v>194</v>
      </c>
      <c r="G265" s="169" t="s">
        <v>216</v>
      </c>
      <c r="H265" s="169" t="s">
        <v>217</v>
      </c>
      <c r="I265" s="165" t="s">
        <v>48</v>
      </c>
      <c r="J265" s="166">
        <v>12345678</v>
      </c>
      <c r="K265" s="167">
        <v>45111.982499999998</v>
      </c>
      <c r="L265" s="165" t="s">
        <v>197</v>
      </c>
      <c r="M265" s="165" t="s">
        <v>167</v>
      </c>
      <c r="N265" s="165" t="s">
        <v>168</v>
      </c>
      <c r="O265" s="165" t="s">
        <v>169</v>
      </c>
      <c r="P265" s="168">
        <v>500</v>
      </c>
      <c r="Q265" s="143"/>
      <c r="R265" s="168">
        <v>0</v>
      </c>
      <c r="S265" s="165" t="s">
        <v>170</v>
      </c>
      <c r="T265" s="165" t="s">
        <v>171</v>
      </c>
      <c r="U265" s="165" t="s">
        <v>49</v>
      </c>
      <c r="V265" s="165" t="s">
        <v>198</v>
      </c>
      <c r="W265" s="165" t="s">
        <v>173</v>
      </c>
      <c r="X265" s="165" t="s">
        <v>48</v>
      </c>
      <c r="Y265" s="143"/>
    </row>
    <row r="266" spans="1:25">
      <c r="A266" s="165" t="s">
        <v>226</v>
      </c>
      <c r="B266" s="165" t="s">
        <v>50</v>
      </c>
      <c r="C266" s="165" t="s">
        <v>52</v>
      </c>
      <c r="D266" s="165" t="s">
        <v>48</v>
      </c>
      <c r="E266" s="165" t="s">
        <v>95</v>
      </c>
      <c r="F266" s="165" t="s">
        <v>199</v>
      </c>
      <c r="G266" s="169" t="s">
        <v>216</v>
      </c>
      <c r="H266" s="165" t="s">
        <v>48</v>
      </c>
      <c r="I266" s="165" t="s">
        <v>48</v>
      </c>
      <c r="J266" s="166">
        <v>12345678</v>
      </c>
      <c r="K266" s="167">
        <v>45111.479050925926</v>
      </c>
      <c r="L266" s="165" t="s">
        <v>200</v>
      </c>
      <c r="M266" s="165" t="s">
        <v>167</v>
      </c>
      <c r="N266" s="165" t="s">
        <v>168</v>
      </c>
      <c r="O266" s="165" t="s">
        <v>201</v>
      </c>
      <c r="P266" s="168">
        <v>2157</v>
      </c>
      <c r="Q266" s="143"/>
      <c r="R266" s="168">
        <v>0</v>
      </c>
      <c r="S266" s="165" t="s">
        <v>170</v>
      </c>
      <c r="T266" s="165" t="s">
        <v>171</v>
      </c>
      <c r="U266" s="165" t="s">
        <v>49</v>
      </c>
      <c r="V266" s="165" t="s">
        <v>202</v>
      </c>
      <c r="W266" s="165" t="s">
        <v>173</v>
      </c>
      <c r="X266" s="165" t="s">
        <v>48</v>
      </c>
      <c r="Y266" s="143"/>
    </row>
    <row r="267" spans="1:25">
      <c r="A267" s="165" t="s">
        <v>227</v>
      </c>
      <c r="B267" s="165" t="s">
        <v>50</v>
      </c>
      <c r="C267" s="165" t="s">
        <v>203</v>
      </c>
      <c r="D267" s="165" t="s">
        <v>204</v>
      </c>
      <c r="E267" s="165" t="s">
        <v>95</v>
      </c>
      <c r="F267" s="165" t="s">
        <v>205</v>
      </c>
      <c r="G267" s="169" t="s">
        <v>216</v>
      </c>
      <c r="H267" s="169" t="s">
        <v>217</v>
      </c>
      <c r="I267" s="165" t="s">
        <v>48</v>
      </c>
      <c r="J267" s="166">
        <v>12345678</v>
      </c>
      <c r="K267" s="167">
        <v>45110.414722222224</v>
      </c>
      <c r="L267" s="165" t="s">
        <v>206</v>
      </c>
      <c r="M267" s="165" t="s">
        <v>167</v>
      </c>
      <c r="N267" s="165" t="s">
        <v>168</v>
      </c>
      <c r="O267" s="165" t="s">
        <v>169</v>
      </c>
      <c r="P267" s="168">
        <v>500</v>
      </c>
      <c r="Q267" s="143"/>
      <c r="R267" s="168">
        <v>0</v>
      </c>
      <c r="S267" s="165" t="s">
        <v>170</v>
      </c>
      <c r="T267" s="165" t="s">
        <v>171</v>
      </c>
      <c r="U267" s="165" t="s">
        <v>49</v>
      </c>
      <c r="V267" s="165" t="s">
        <v>207</v>
      </c>
      <c r="W267" s="165" t="s">
        <v>173</v>
      </c>
      <c r="X267" s="165" t="s">
        <v>48</v>
      </c>
      <c r="Y267" s="143"/>
    </row>
    <row r="268" spans="1:25">
      <c r="A268" s="165" t="s">
        <v>228</v>
      </c>
      <c r="B268" s="165" t="s">
        <v>50</v>
      </c>
      <c r="C268" s="165" t="s">
        <v>85</v>
      </c>
      <c r="D268" s="165" t="s">
        <v>208</v>
      </c>
      <c r="E268" s="165" t="s">
        <v>95</v>
      </c>
      <c r="F268" s="165" t="s">
        <v>205</v>
      </c>
      <c r="G268" s="169" t="s">
        <v>216</v>
      </c>
      <c r="H268" s="169" t="s">
        <v>217</v>
      </c>
      <c r="I268" s="165" t="s">
        <v>48</v>
      </c>
      <c r="J268" s="166">
        <v>12345678</v>
      </c>
      <c r="K268" s="167">
        <v>45110.408101851855</v>
      </c>
      <c r="L268" s="165" t="s">
        <v>209</v>
      </c>
      <c r="M268" s="165" t="s">
        <v>167</v>
      </c>
      <c r="N268" s="165" t="s">
        <v>168</v>
      </c>
      <c r="O268" s="165" t="s">
        <v>169</v>
      </c>
      <c r="P268" s="168">
        <v>500</v>
      </c>
      <c r="Q268" s="143"/>
      <c r="R268" s="168">
        <v>0</v>
      </c>
      <c r="S268" s="165" t="s">
        <v>170</v>
      </c>
      <c r="T268" s="165" t="s">
        <v>171</v>
      </c>
      <c r="U268" s="165" t="s">
        <v>49</v>
      </c>
      <c r="V268" s="165" t="s">
        <v>210</v>
      </c>
      <c r="W268" s="165" t="s">
        <v>173</v>
      </c>
      <c r="X268" s="165" t="s">
        <v>48</v>
      </c>
      <c r="Y268" s="143"/>
    </row>
    <row r="269" spans="1:25">
      <c r="A269" s="165" t="s">
        <v>229</v>
      </c>
      <c r="B269" s="165" t="s">
        <v>50</v>
      </c>
      <c r="C269" s="165" t="s">
        <v>211</v>
      </c>
      <c r="D269" s="165" t="s">
        <v>48</v>
      </c>
      <c r="E269" s="165" t="s">
        <v>95</v>
      </c>
      <c r="F269" s="165" t="s">
        <v>205</v>
      </c>
      <c r="G269" s="169" t="s">
        <v>216</v>
      </c>
      <c r="H269" s="169" t="s">
        <v>217</v>
      </c>
      <c r="I269" s="165" t="s">
        <v>48</v>
      </c>
      <c r="J269" s="166">
        <v>12345678</v>
      </c>
      <c r="K269" s="167">
        <v>45108.816608796296</v>
      </c>
      <c r="L269" s="165" t="s">
        <v>212</v>
      </c>
      <c r="M269" s="170" t="s">
        <v>233</v>
      </c>
      <c r="N269" s="165" t="s">
        <v>168</v>
      </c>
      <c r="O269" s="165" t="s">
        <v>169</v>
      </c>
      <c r="P269" s="168">
        <v>500</v>
      </c>
      <c r="Q269" s="143"/>
      <c r="R269" s="168">
        <v>0</v>
      </c>
      <c r="S269" s="165" t="s">
        <v>170</v>
      </c>
      <c r="T269" s="165" t="s">
        <v>171</v>
      </c>
      <c r="U269" s="165" t="s">
        <v>49</v>
      </c>
      <c r="V269" s="165" t="s">
        <v>213</v>
      </c>
      <c r="W269" s="165" t="s">
        <v>173</v>
      </c>
      <c r="X269" s="165" t="s">
        <v>48</v>
      </c>
      <c r="Y269" s="143"/>
    </row>
    <row r="270" spans="1:25">
      <c r="A270" s="165" t="s">
        <v>229</v>
      </c>
      <c r="B270" s="165" t="s">
        <v>50</v>
      </c>
      <c r="C270" s="165" t="s">
        <v>211</v>
      </c>
      <c r="D270" s="165" t="s">
        <v>48</v>
      </c>
      <c r="E270" s="165" t="s">
        <v>95</v>
      </c>
      <c r="F270" s="165" t="s">
        <v>205</v>
      </c>
      <c r="G270" s="169" t="s">
        <v>216</v>
      </c>
      <c r="H270" s="169" t="s">
        <v>217</v>
      </c>
      <c r="I270" s="165" t="s">
        <v>48</v>
      </c>
      <c r="J270" s="166">
        <v>12345678</v>
      </c>
      <c r="K270" s="167">
        <v>45108.799201388887</v>
      </c>
      <c r="L270" s="165" t="s">
        <v>214</v>
      </c>
      <c r="M270" s="165" t="s">
        <v>167</v>
      </c>
      <c r="N270" s="165" t="s">
        <v>168</v>
      </c>
      <c r="O270" s="165" t="s">
        <v>169</v>
      </c>
      <c r="P270" s="168">
        <v>500</v>
      </c>
      <c r="Q270" s="143"/>
      <c r="R270" s="168">
        <v>0</v>
      </c>
      <c r="S270" s="165" t="s">
        <v>170</v>
      </c>
      <c r="T270" s="165" t="s">
        <v>171</v>
      </c>
      <c r="U270" s="165" t="s">
        <v>49</v>
      </c>
      <c r="V270" s="165" t="s">
        <v>215</v>
      </c>
      <c r="W270" s="165" t="s">
        <v>173</v>
      </c>
      <c r="X270" s="165" t="s">
        <v>48</v>
      </c>
      <c r="Y270" s="14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J61"/>
  <sheetViews>
    <sheetView zoomScaleNormal="100" workbookViewId="0">
      <pane xSplit="4" ySplit="1" topLeftCell="H20" activePane="bottomRight" state="frozen"/>
      <selection pane="topRight" activeCell="E1" sqref="E1"/>
      <selection pane="bottomLeft" activeCell="A2" sqref="A2"/>
      <selection pane="bottomRight" activeCell="A23" sqref="A23"/>
    </sheetView>
  </sheetViews>
  <sheetFormatPr defaultColWidth="8.85546875" defaultRowHeight="12.75" customHeight="1"/>
  <cols>
    <col min="1" max="1" width="25.28515625" style="65" customWidth="1"/>
    <col min="2" max="2" width="4.7109375" style="65" customWidth="1"/>
    <col min="3" max="4" width="9.85546875" style="65" customWidth="1"/>
    <col min="5" max="5" width="11.140625" style="65" customWidth="1"/>
    <col min="6" max="7" width="7.85546875" style="65" customWidth="1"/>
    <col min="8" max="8" width="15.28515625" style="65" bestFit="1" customWidth="1"/>
    <col min="9" max="9" width="10" style="65" customWidth="1"/>
    <col min="10" max="17" width="8.85546875" style="65"/>
    <col min="18" max="18" width="11.7109375" style="65" customWidth="1"/>
    <col min="19" max="16384" width="8.85546875" style="65"/>
  </cols>
  <sheetData>
    <row r="1" spans="1:36" ht="25.9" customHeight="1">
      <c r="A1" s="68" t="s">
        <v>42</v>
      </c>
      <c r="B1" s="68" t="s">
        <v>43</v>
      </c>
      <c r="C1" s="68" t="s">
        <v>44</v>
      </c>
      <c r="D1" s="68" t="s">
        <v>45</v>
      </c>
      <c r="E1" s="68" t="s">
        <v>69</v>
      </c>
      <c r="F1" s="68" t="s">
        <v>46</v>
      </c>
      <c r="G1" s="68" t="s">
        <v>47</v>
      </c>
      <c r="H1" s="68" t="s">
        <v>68</v>
      </c>
      <c r="I1" s="84">
        <v>44759</v>
      </c>
      <c r="J1" s="84">
        <v>44834</v>
      </c>
      <c r="K1" s="84">
        <v>44865</v>
      </c>
      <c r="L1" s="84">
        <v>44881</v>
      </c>
      <c r="M1" s="84">
        <v>44895</v>
      </c>
      <c r="N1" s="84">
        <v>44926</v>
      </c>
      <c r="O1" s="84">
        <v>44942</v>
      </c>
      <c r="P1" s="84">
        <v>44957</v>
      </c>
      <c r="Q1" s="84">
        <v>44967</v>
      </c>
      <c r="R1" s="138" t="s">
        <v>134</v>
      </c>
      <c r="S1" s="138" t="s">
        <v>135</v>
      </c>
      <c r="T1" s="94" t="s">
        <v>67</v>
      </c>
      <c r="U1" s="83" t="s">
        <v>66</v>
      </c>
    </row>
    <row r="2" spans="1:36" ht="25.9" customHeight="1">
      <c r="A2" s="75" t="s">
        <v>97</v>
      </c>
      <c r="B2" s="67" t="s">
        <v>50</v>
      </c>
      <c r="C2" s="67" t="s">
        <v>82</v>
      </c>
      <c r="D2" s="130" t="s">
        <v>94</v>
      </c>
      <c r="E2" s="82">
        <v>44526</v>
      </c>
      <c r="F2" s="67">
        <v>13574</v>
      </c>
      <c r="G2" s="67" t="s">
        <v>49</v>
      </c>
      <c r="H2" s="131">
        <v>44520.723414351851</v>
      </c>
      <c r="I2" s="81"/>
      <c r="J2" s="81"/>
      <c r="K2" s="81"/>
      <c r="L2" s="81"/>
      <c r="M2" s="72">
        <v>530</v>
      </c>
      <c r="N2" s="70"/>
      <c r="O2" s="70"/>
      <c r="P2" s="70">
        <v>1097</v>
      </c>
      <c r="Q2" s="70"/>
      <c r="R2" s="70">
        <f t="shared" ref="R2:R22" si="0">SUM(I2:Q2)</f>
        <v>1627</v>
      </c>
      <c r="S2" s="70">
        <v>1627</v>
      </c>
      <c r="T2" s="95">
        <f>R2-S2</f>
        <v>0</v>
      </c>
      <c r="U2" s="70">
        <v>0</v>
      </c>
      <c r="V2" s="70"/>
      <c r="W2" s="70"/>
      <c r="X2" s="70"/>
      <c r="Y2" s="70"/>
      <c r="Z2" s="70"/>
      <c r="AA2" s="70"/>
      <c r="AB2" s="70"/>
      <c r="AC2" s="70"/>
      <c r="AD2" s="70"/>
      <c r="AE2" s="70"/>
      <c r="AF2" s="70"/>
      <c r="AG2" s="70"/>
      <c r="AH2" s="70"/>
      <c r="AI2" s="70"/>
      <c r="AJ2" s="70"/>
    </row>
    <row r="3" spans="1:36" ht="25.9" customHeight="1">
      <c r="A3" s="75" t="s">
        <v>98</v>
      </c>
      <c r="B3" s="67" t="s">
        <v>51</v>
      </c>
      <c r="C3" s="67" t="s">
        <v>83</v>
      </c>
      <c r="D3" s="67" t="s">
        <v>94</v>
      </c>
      <c r="E3" s="82">
        <v>44565</v>
      </c>
      <c r="F3" s="67">
        <v>13757</v>
      </c>
      <c r="G3" s="67" t="s">
        <v>49</v>
      </c>
      <c r="H3" s="76"/>
      <c r="I3" s="81"/>
      <c r="J3" s="81"/>
      <c r="K3" s="81"/>
      <c r="L3" s="81"/>
      <c r="M3" s="72"/>
      <c r="N3" s="70"/>
      <c r="O3" s="70">
        <v>2175</v>
      </c>
      <c r="P3" s="70"/>
      <c r="Q3" s="70"/>
      <c r="R3" s="70">
        <f t="shared" si="0"/>
        <v>2175</v>
      </c>
      <c r="S3" s="70">
        <v>2175</v>
      </c>
      <c r="T3" s="95">
        <f t="shared" ref="T3:T22" si="1">R3-S3</f>
        <v>0</v>
      </c>
      <c r="U3" s="70">
        <v>0</v>
      </c>
      <c r="V3" s="70"/>
      <c r="W3" s="70"/>
      <c r="X3" s="70"/>
      <c r="Y3" s="70"/>
      <c r="Z3" s="70"/>
      <c r="AA3" s="70"/>
      <c r="AB3" s="70"/>
      <c r="AC3" s="70"/>
      <c r="AD3" s="70"/>
      <c r="AE3" s="70"/>
      <c r="AF3" s="70"/>
      <c r="AG3" s="70"/>
      <c r="AH3" s="70"/>
      <c r="AI3" s="70"/>
      <c r="AJ3" s="70"/>
    </row>
    <row r="4" spans="1:36" ht="25.9" customHeight="1">
      <c r="A4" s="75" t="s">
        <v>99</v>
      </c>
      <c r="B4" s="67" t="s">
        <v>51</v>
      </c>
      <c r="C4" s="67" t="s">
        <v>60</v>
      </c>
      <c r="D4" s="67" t="s">
        <v>94</v>
      </c>
      <c r="E4" s="82">
        <v>44572</v>
      </c>
      <c r="F4" s="67">
        <v>13782</v>
      </c>
      <c r="G4" s="67" t="s">
        <v>49</v>
      </c>
      <c r="H4" s="76"/>
      <c r="I4" s="81"/>
      <c r="J4" s="81"/>
      <c r="K4" s="81"/>
      <c r="L4" s="81"/>
      <c r="M4" s="72"/>
      <c r="N4" s="70"/>
      <c r="O4" s="70">
        <v>2175</v>
      </c>
      <c r="P4" s="70">
        <v>-2175</v>
      </c>
      <c r="Q4" s="70"/>
      <c r="R4" s="70">
        <f t="shared" si="0"/>
        <v>0</v>
      </c>
      <c r="S4" s="70">
        <v>2175</v>
      </c>
      <c r="T4" s="95">
        <f t="shared" si="1"/>
        <v>-2175</v>
      </c>
      <c r="U4" s="70">
        <v>0</v>
      </c>
      <c r="V4" s="70"/>
      <c r="W4" s="70"/>
      <c r="X4" s="70"/>
      <c r="Y4" s="70"/>
      <c r="Z4" s="70"/>
      <c r="AA4" s="70"/>
      <c r="AB4" s="70"/>
      <c r="AC4" s="70"/>
      <c r="AD4" s="70"/>
      <c r="AE4" s="70"/>
      <c r="AF4" s="70"/>
      <c r="AG4" s="70"/>
      <c r="AH4" s="70"/>
      <c r="AI4" s="70"/>
      <c r="AJ4" s="70"/>
    </row>
    <row r="5" spans="1:36" ht="25.9" customHeight="1">
      <c r="A5" s="75" t="s">
        <v>100</v>
      </c>
      <c r="B5" s="67" t="s">
        <v>51</v>
      </c>
      <c r="C5" s="67" t="s">
        <v>84</v>
      </c>
      <c r="D5" s="67" t="s">
        <v>94</v>
      </c>
      <c r="E5" s="82">
        <v>44570</v>
      </c>
      <c r="F5" s="67">
        <v>13765</v>
      </c>
      <c r="G5" s="67" t="s">
        <v>49</v>
      </c>
      <c r="H5" s="76"/>
      <c r="I5" s="81"/>
      <c r="J5" s="81"/>
      <c r="K5" s="81"/>
      <c r="L5" s="81"/>
      <c r="M5" s="72"/>
      <c r="N5" s="70"/>
      <c r="O5" s="70">
        <v>1625</v>
      </c>
      <c r="P5" s="70"/>
      <c r="Q5" s="70"/>
      <c r="R5" s="70">
        <f t="shared" si="0"/>
        <v>1625</v>
      </c>
      <c r="S5" s="70">
        <v>1625</v>
      </c>
      <c r="T5" s="95">
        <f t="shared" si="1"/>
        <v>0</v>
      </c>
      <c r="U5" s="70">
        <v>0</v>
      </c>
      <c r="V5" s="70"/>
      <c r="W5" s="70"/>
      <c r="X5" s="70"/>
      <c r="Y5" s="70"/>
      <c r="Z5" s="70"/>
      <c r="AA5" s="70"/>
      <c r="AB5" s="70"/>
      <c r="AC5" s="70"/>
      <c r="AD5" s="70"/>
      <c r="AE5" s="70"/>
      <c r="AF5" s="70"/>
      <c r="AG5" s="70"/>
      <c r="AH5" s="70"/>
      <c r="AI5" s="70"/>
      <c r="AJ5" s="70"/>
    </row>
    <row r="6" spans="1:36" ht="25.9" customHeight="1">
      <c r="A6" s="75" t="s">
        <v>101</v>
      </c>
      <c r="B6" s="67" t="s">
        <v>50</v>
      </c>
      <c r="C6" s="67" t="s">
        <v>10</v>
      </c>
      <c r="D6" s="67" t="s">
        <v>94</v>
      </c>
      <c r="E6" s="82">
        <v>44574</v>
      </c>
      <c r="F6" s="67">
        <v>13789</v>
      </c>
      <c r="G6" s="67" t="s">
        <v>49</v>
      </c>
      <c r="H6" s="76"/>
      <c r="I6" s="81"/>
      <c r="J6" s="81"/>
      <c r="K6" s="81"/>
      <c r="L6" s="81"/>
      <c r="M6" s="72"/>
      <c r="N6" s="70"/>
      <c r="O6" s="70"/>
      <c r="P6" s="70">
        <v>2175</v>
      </c>
      <c r="Q6" s="70"/>
      <c r="R6" s="70">
        <f t="shared" si="0"/>
        <v>2175</v>
      </c>
      <c r="S6" s="70">
        <v>2175</v>
      </c>
      <c r="T6" s="95">
        <f t="shared" si="1"/>
        <v>0</v>
      </c>
      <c r="U6" s="70">
        <v>0</v>
      </c>
      <c r="V6" s="70"/>
      <c r="W6" s="70"/>
      <c r="X6" s="70"/>
      <c r="Y6" s="70"/>
      <c r="Z6" s="70"/>
      <c r="AA6" s="70"/>
      <c r="AB6" s="70"/>
      <c r="AC6" s="70"/>
      <c r="AD6" s="70"/>
      <c r="AE6" s="70"/>
      <c r="AF6" s="70"/>
      <c r="AG6" s="70"/>
      <c r="AH6" s="70"/>
      <c r="AI6" s="70"/>
      <c r="AJ6" s="70"/>
    </row>
    <row r="7" spans="1:36" ht="25.9" customHeight="1">
      <c r="A7" s="75" t="s">
        <v>102</v>
      </c>
      <c r="B7" s="67" t="s">
        <v>50</v>
      </c>
      <c r="C7" s="67" t="s">
        <v>85</v>
      </c>
      <c r="D7" s="67" t="s">
        <v>94</v>
      </c>
      <c r="E7" s="82">
        <v>44546</v>
      </c>
      <c r="F7" s="67">
        <v>13650</v>
      </c>
      <c r="G7" s="67" t="s">
        <v>49</v>
      </c>
      <c r="H7" s="131">
        <v>44546.614768518521</v>
      </c>
      <c r="I7" s="81"/>
      <c r="J7" s="81"/>
      <c r="K7" s="81"/>
      <c r="L7" s="81"/>
      <c r="M7" s="72"/>
      <c r="N7" s="70">
        <v>2175</v>
      </c>
      <c r="O7" s="70"/>
      <c r="P7" s="70"/>
      <c r="Q7" s="70"/>
      <c r="R7" s="70">
        <f t="shared" si="0"/>
        <v>2175</v>
      </c>
      <c r="S7" s="70">
        <v>2175</v>
      </c>
      <c r="T7" s="95">
        <f t="shared" si="1"/>
        <v>0</v>
      </c>
      <c r="U7" s="70">
        <v>0</v>
      </c>
      <c r="V7" s="70"/>
      <c r="W7" s="70"/>
      <c r="X7" s="70"/>
      <c r="Y7" s="70"/>
      <c r="Z7" s="70"/>
      <c r="AA7" s="70"/>
      <c r="AB7" s="70"/>
      <c r="AC7" s="70"/>
      <c r="AD7" s="70"/>
      <c r="AE7" s="70"/>
      <c r="AF7" s="70"/>
      <c r="AG7" s="70"/>
      <c r="AH7" s="70"/>
      <c r="AI7" s="70"/>
      <c r="AJ7" s="70"/>
    </row>
    <row r="8" spans="1:36" ht="25.9" customHeight="1">
      <c r="A8" s="75" t="s">
        <v>103</v>
      </c>
      <c r="B8" s="67" t="s">
        <v>51</v>
      </c>
      <c r="C8" s="67" t="s">
        <v>86</v>
      </c>
      <c r="D8" s="67" t="s">
        <v>94</v>
      </c>
      <c r="E8" s="82">
        <v>44546</v>
      </c>
      <c r="F8" s="67">
        <v>13651</v>
      </c>
      <c r="G8" s="67" t="s">
        <v>49</v>
      </c>
      <c r="H8" s="131">
        <v>44546.623483796298</v>
      </c>
      <c r="I8" s="81"/>
      <c r="J8" s="81"/>
      <c r="K8" s="81"/>
      <c r="L8" s="81"/>
      <c r="M8" s="72"/>
      <c r="N8" s="70">
        <v>2175</v>
      </c>
      <c r="O8" s="70"/>
      <c r="P8" s="70"/>
      <c r="Q8" s="70"/>
      <c r="R8" s="70">
        <f t="shared" si="0"/>
        <v>2175</v>
      </c>
      <c r="S8" s="70">
        <v>2175</v>
      </c>
      <c r="T8" s="95">
        <f t="shared" si="1"/>
        <v>0</v>
      </c>
      <c r="U8" s="70">
        <v>0</v>
      </c>
      <c r="V8" s="70"/>
      <c r="W8" s="70"/>
      <c r="X8" s="70"/>
      <c r="Y8" s="70"/>
      <c r="Z8" s="70"/>
      <c r="AA8" s="70"/>
      <c r="AB8" s="70"/>
      <c r="AC8" s="70"/>
      <c r="AD8" s="70"/>
      <c r="AE8" s="70"/>
      <c r="AF8" s="70"/>
      <c r="AG8" s="70"/>
      <c r="AH8" s="70"/>
      <c r="AI8" s="70"/>
      <c r="AJ8" s="70"/>
    </row>
    <row r="9" spans="1:36" ht="25.9" customHeight="1">
      <c r="A9" s="75" t="s">
        <v>104</v>
      </c>
      <c r="B9" s="67" t="s">
        <v>50</v>
      </c>
      <c r="C9" s="130" t="s">
        <v>87</v>
      </c>
      <c r="D9" s="67" t="s">
        <v>94</v>
      </c>
      <c r="E9" s="82">
        <v>44546</v>
      </c>
      <c r="F9" s="67">
        <v>13652</v>
      </c>
      <c r="G9" s="67" t="s">
        <v>49</v>
      </c>
      <c r="H9" s="131">
        <v>44546.631631944445</v>
      </c>
      <c r="I9" s="81"/>
      <c r="J9" s="81"/>
      <c r="K9" s="81"/>
      <c r="L9" s="81"/>
      <c r="M9" s="72"/>
      <c r="N9" s="70">
        <v>2175</v>
      </c>
      <c r="O9" s="70"/>
      <c r="P9" s="70"/>
      <c r="Q9" s="70"/>
      <c r="R9" s="70">
        <f t="shared" si="0"/>
        <v>2175</v>
      </c>
      <c r="S9" s="70">
        <v>2175</v>
      </c>
      <c r="T9" s="95">
        <f t="shared" si="1"/>
        <v>0</v>
      </c>
      <c r="U9" s="70">
        <v>0</v>
      </c>
      <c r="V9" s="70"/>
      <c r="W9" s="70"/>
      <c r="X9" s="70"/>
      <c r="Y9" s="70"/>
      <c r="Z9" s="70"/>
      <c r="AA9" s="70"/>
      <c r="AB9" s="70"/>
      <c r="AC9" s="70"/>
      <c r="AD9" s="70"/>
      <c r="AE9" s="70"/>
      <c r="AF9" s="70"/>
      <c r="AG9" s="70"/>
      <c r="AH9" s="70"/>
      <c r="AI9" s="70"/>
      <c r="AJ9" s="70"/>
    </row>
    <row r="10" spans="1:36" ht="25.9" customHeight="1">
      <c r="A10" s="75" t="s">
        <v>105</v>
      </c>
      <c r="B10" s="67" t="s">
        <v>51</v>
      </c>
      <c r="C10" s="67" t="s">
        <v>88</v>
      </c>
      <c r="D10" s="67" t="s">
        <v>94</v>
      </c>
      <c r="E10" s="82">
        <v>44546</v>
      </c>
      <c r="F10" s="67">
        <v>13656</v>
      </c>
      <c r="G10" s="67" t="s">
        <v>49</v>
      </c>
      <c r="H10" s="131">
        <v>44546.821504629632</v>
      </c>
      <c r="I10" s="81"/>
      <c r="J10" s="81"/>
      <c r="K10" s="81"/>
      <c r="L10" s="81"/>
      <c r="M10" s="72"/>
      <c r="N10" s="70">
        <v>1632</v>
      </c>
      <c r="O10" s="70"/>
      <c r="P10" s="70"/>
      <c r="Q10" s="70">
        <v>-700</v>
      </c>
      <c r="R10" s="70">
        <f t="shared" si="0"/>
        <v>932</v>
      </c>
      <c r="S10" s="70">
        <v>932</v>
      </c>
      <c r="T10" s="95">
        <f t="shared" si="1"/>
        <v>0</v>
      </c>
      <c r="U10" s="70">
        <v>0</v>
      </c>
      <c r="V10" s="70"/>
      <c r="W10" s="70"/>
      <c r="X10" s="70"/>
      <c r="Y10" s="70"/>
      <c r="Z10" s="70"/>
      <c r="AA10" s="70"/>
      <c r="AB10" s="70"/>
      <c r="AC10" s="70"/>
      <c r="AD10" s="70"/>
      <c r="AE10" s="70"/>
      <c r="AF10" s="70"/>
      <c r="AG10" s="70"/>
      <c r="AH10" s="70"/>
      <c r="AI10" s="70"/>
      <c r="AJ10" s="70"/>
    </row>
    <row r="11" spans="1:36" s="77" customFormat="1" ht="25.9" customHeight="1">
      <c r="A11" s="75" t="s">
        <v>106</v>
      </c>
      <c r="B11" s="67" t="s">
        <v>51</v>
      </c>
      <c r="C11" s="67" t="s">
        <v>89</v>
      </c>
      <c r="D11" s="67" t="s">
        <v>94</v>
      </c>
      <c r="E11" s="82">
        <v>44491</v>
      </c>
      <c r="F11" s="67">
        <v>13375</v>
      </c>
      <c r="G11" s="67" t="s">
        <v>49</v>
      </c>
      <c r="H11" s="132">
        <v>44493.457326388889</v>
      </c>
      <c r="I11" s="81"/>
      <c r="J11" s="81"/>
      <c r="K11" s="80">
        <f>530+520</f>
        <v>1050</v>
      </c>
      <c r="L11" s="78"/>
      <c r="M11" s="79"/>
      <c r="N11" s="78"/>
      <c r="O11" s="78"/>
      <c r="P11" s="78">
        <f>1125</f>
        <v>1125</v>
      </c>
      <c r="Q11" s="78"/>
      <c r="R11" s="70">
        <f t="shared" si="0"/>
        <v>2175</v>
      </c>
      <c r="S11" s="70">
        <v>2175</v>
      </c>
      <c r="T11" s="95">
        <f t="shared" si="1"/>
        <v>0</v>
      </c>
      <c r="U11" s="70">
        <v>0</v>
      </c>
      <c r="V11" s="78"/>
      <c r="W11" s="78"/>
      <c r="X11" s="78"/>
      <c r="Y11" s="78"/>
      <c r="Z11" s="78"/>
      <c r="AA11" s="78"/>
      <c r="AB11" s="78"/>
      <c r="AC11" s="78"/>
      <c r="AD11" s="78"/>
      <c r="AE11" s="78"/>
      <c r="AF11" s="78"/>
      <c r="AG11" s="78"/>
      <c r="AH11" s="78"/>
      <c r="AI11" s="78"/>
      <c r="AJ11" s="78"/>
    </row>
    <row r="12" spans="1:36" ht="40.15" customHeight="1">
      <c r="A12" s="75" t="s">
        <v>107</v>
      </c>
      <c r="B12" s="67" t="s">
        <v>51</v>
      </c>
      <c r="C12" s="67" t="s">
        <v>90</v>
      </c>
      <c r="D12" s="67" t="s">
        <v>94</v>
      </c>
      <c r="E12" s="73">
        <v>44394.85465277778</v>
      </c>
      <c r="F12" s="67">
        <v>12599</v>
      </c>
      <c r="G12" s="67" t="s">
        <v>49</v>
      </c>
      <c r="H12" s="133">
        <v>44394.854895833334</v>
      </c>
      <c r="I12" s="72">
        <v>530</v>
      </c>
      <c r="J12" s="70"/>
      <c r="K12" s="70"/>
      <c r="L12" s="70">
        <v>773</v>
      </c>
      <c r="M12" s="71"/>
      <c r="N12" s="70">
        <v>1047</v>
      </c>
      <c r="O12" s="70"/>
      <c r="P12" s="70"/>
      <c r="Q12" s="70"/>
      <c r="R12" s="70">
        <f t="shared" si="0"/>
        <v>2350</v>
      </c>
      <c r="S12" s="70">
        <v>2350</v>
      </c>
      <c r="T12" s="95">
        <f t="shared" si="1"/>
        <v>0</v>
      </c>
      <c r="U12" s="70">
        <v>0</v>
      </c>
      <c r="V12" s="70"/>
      <c r="W12" s="70"/>
      <c r="X12" s="70"/>
      <c r="Y12" s="70"/>
      <c r="Z12" s="70"/>
      <c r="AA12" s="70"/>
      <c r="AB12" s="70"/>
      <c r="AC12" s="70"/>
      <c r="AD12" s="70"/>
      <c r="AE12" s="70"/>
      <c r="AF12" s="70"/>
      <c r="AG12" s="70"/>
      <c r="AH12" s="70"/>
      <c r="AI12" s="70"/>
      <c r="AJ12" s="70"/>
    </row>
    <row r="13" spans="1:36" ht="40.15" customHeight="1">
      <c r="A13" s="75" t="s">
        <v>108</v>
      </c>
      <c r="B13" s="67" t="s">
        <v>50</v>
      </c>
      <c r="C13" s="67" t="s">
        <v>56</v>
      </c>
      <c r="D13" s="67" t="s">
        <v>94</v>
      </c>
      <c r="E13" s="73">
        <v>44392.635196759256</v>
      </c>
      <c r="F13" s="67">
        <v>12586</v>
      </c>
      <c r="G13" s="67" t="s">
        <v>49</v>
      </c>
      <c r="H13" s="133">
        <v>44392.63553240741</v>
      </c>
      <c r="I13" s="72">
        <v>530</v>
      </c>
      <c r="J13" s="70"/>
      <c r="K13" s="70"/>
      <c r="L13" s="70"/>
      <c r="M13" s="71"/>
      <c r="N13" s="70">
        <v>730</v>
      </c>
      <c r="O13" s="70"/>
      <c r="P13" s="70">
        <f>395+520</f>
        <v>915</v>
      </c>
      <c r="Q13" s="70"/>
      <c r="R13" s="70">
        <f t="shared" si="0"/>
        <v>2175</v>
      </c>
      <c r="S13" s="70">
        <v>2175</v>
      </c>
      <c r="T13" s="95">
        <f t="shared" si="1"/>
        <v>0</v>
      </c>
      <c r="U13" s="70">
        <v>0</v>
      </c>
      <c r="V13" s="70"/>
      <c r="W13" s="70"/>
      <c r="X13" s="70"/>
      <c r="Y13" s="70"/>
      <c r="Z13" s="70"/>
      <c r="AA13" s="70"/>
      <c r="AB13" s="70"/>
      <c r="AC13" s="70"/>
      <c r="AD13" s="70"/>
      <c r="AE13" s="70"/>
      <c r="AF13" s="70"/>
      <c r="AG13" s="70"/>
      <c r="AH13" s="70"/>
      <c r="AI13" s="70"/>
      <c r="AJ13" s="70"/>
    </row>
    <row r="14" spans="1:36" ht="40.15" customHeight="1">
      <c r="A14" s="75" t="s">
        <v>101</v>
      </c>
      <c r="B14" s="67" t="s">
        <v>50</v>
      </c>
      <c r="C14" s="67" t="s">
        <v>10</v>
      </c>
      <c r="D14" s="67" t="s">
        <v>94</v>
      </c>
      <c r="E14" s="73">
        <v>44460</v>
      </c>
      <c r="F14" s="67">
        <v>13178</v>
      </c>
      <c r="G14" s="67" t="s">
        <v>49</v>
      </c>
      <c r="H14" s="131">
        <v>44460.730081018519</v>
      </c>
      <c r="I14" s="72"/>
      <c r="J14" s="70">
        <v>530</v>
      </c>
      <c r="K14" s="70"/>
      <c r="L14" s="70"/>
      <c r="M14" s="71"/>
      <c r="N14" s="70"/>
      <c r="O14" s="70">
        <v>1820</v>
      </c>
      <c r="P14" s="70"/>
      <c r="Q14" s="70"/>
      <c r="R14" s="70">
        <f t="shared" si="0"/>
        <v>2350</v>
      </c>
      <c r="S14" s="70">
        <v>2350</v>
      </c>
      <c r="T14" s="95">
        <f t="shared" si="1"/>
        <v>0</v>
      </c>
      <c r="U14" s="70">
        <v>0</v>
      </c>
      <c r="V14" s="70"/>
      <c r="W14" s="70"/>
      <c r="X14" s="70"/>
      <c r="Y14" s="70"/>
      <c r="Z14" s="70"/>
      <c r="AA14" s="70"/>
      <c r="AB14" s="70"/>
      <c r="AC14" s="70"/>
      <c r="AD14" s="70"/>
      <c r="AE14" s="70"/>
      <c r="AF14" s="70"/>
      <c r="AG14" s="70"/>
      <c r="AH14" s="70"/>
      <c r="AI14" s="70"/>
      <c r="AJ14" s="70"/>
    </row>
    <row r="15" spans="1:36" ht="40.15" customHeight="1">
      <c r="A15" s="75" t="s">
        <v>109</v>
      </c>
      <c r="B15" s="67" t="s">
        <v>50</v>
      </c>
      <c r="C15" s="67" t="s">
        <v>59</v>
      </c>
      <c r="D15" s="67" t="s">
        <v>94</v>
      </c>
      <c r="E15" s="73">
        <v>44570</v>
      </c>
      <c r="F15" s="67">
        <v>13771</v>
      </c>
      <c r="G15" s="67" t="s">
        <v>49</v>
      </c>
      <c r="H15" s="76"/>
      <c r="I15" s="72"/>
      <c r="J15" s="70"/>
      <c r="K15" s="70"/>
      <c r="L15" s="70"/>
      <c r="M15" s="71"/>
      <c r="N15" s="70"/>
      <c r="O15" s="70">
        <v>2175</v>
      </c>
      <c r="P15" s="70"/>
      <c r="Q15" s="70"/>
      <c r="R15" s="70">
        <f t="shared" si="0"/>
        <v>2175</v>
      </c>
      <c r="S15" s="70">
        <v>2175</v>
      </c>
      <c r="T15" s="95">
        <f t="shared" si="1"/>
        <v>0</v>
      </c>
      <c r="U15" s="70">
        <v>0</v>
      </c>
      <c r="V15" s="70"/>
      <c r="W15" s="70"/>
      <c r="X15" s="70"/>
      <c r="Y15" s="70"/>
      <c r="Z15" s="70"/>
      <c r="AA15" s="70"/>
      <c r="AB15" s="70"/>
      <c r="AC15" s="70"/>
      <c r="AD15" s="70"/>
      <c r="AE15" s="70"/>
      <c r="AF15" s="70"/>
      <c r="AG15" s="70"/>
      <c r="AH15" s="70"/>
      <c r="AI15" s="70"/>
      <c r="AJ15" s="70"/>
    </row>
    <row r="16" spans="1:36" ht="40.15" customHeight="1">
      <c r="A16" s="75" t="s">
        <v>110</v>
      </c>
      <c r="B16" s="67" t="s">
        <v>50</v>
      </c>
      <c r="C16" s="67" t="s">
        <v>57</v>
      </c>
      <c r="D16" s="67" t="s">
        <v>95</v>
      </c>
      <c r="E16" s="73">
        <v>44384.479363425926</v>
      </c>
      <c r="F16" s="67">
        <v>12416</v>
      </c>
      <c r="G16" s="67" t="s">
        <v>49</v>
      </c>
      <c r="H16" s="133">
        <v>44384.480219907404</v>
      </c>
      <c r="I16" s="72">
        <v>500</v>
      </c>
      <c r="J16" s="70"/>
      <c r="K16" s="70"/>
      <c r="L16" s="70"/>
      <c r="M16" s="71"/>
      <c r="N16" s="70"/>
      <c r="O16" s="70"/>
      <c r="P16" s="70"/>
      <c r="Q16" s="70"/>
      <c r="R16" s="70">
        <f t="shared" si="0"/>
        <v>500</v>
      </c>
      <c r="S16" s="70">
        <v>500</v>
      </c>
      <c r="T16" s="95">
        <f t="shared" si="1"/>
        <v>0</v>
      </c>
      <c r="U16" s="70">
        <v>0</v>
      </c>
      <c r="V16" s="70"/>
      <c r="W16" s="70"/>
      <c r="X16" s="70"/>
      <c r="Y16" s="70"/>
      <c r="Z16" s="70"/>
      <c r="AA16" s="70"/>
      <c r="AB16" s="70"/>
      <c r="AC16" s="70"/>
      <c r="AD16" s="70"/>
      <c r="AE16" s="70"/>
      <c r="AF16" s="70"/>
      <c r="AG16" s="70"/>
      <c r="AH16" s="70"/>
      <c r="AI16" s="70"/>
      <c r="AJ16" s="70"/>
    </row>
    <row r="17" spans="1:36" ht="40.15" customHeight="1">
      <c r="A17" s="75" t="s">
        <v>111</v>
      </c>
      <c r="B17" s="67" t="s">
        <v>50</v>
      </c>
      <c r="C17" s="130" t="s">
        <v>52</v>
      </c>
      <c r="D17" s="67" t="s">
        <v>95</v>
      </c>
      <c r="E17" s="73">
        <v>44506</v>
      </c>
      <c r="F17" s="67">
        <v>13450</v>
      </c>
      <c r="G17" s="67" t="s">
        <v>49</v>
      </c>
      <c r="H17" s="132">
        <v>44506.751458333332</v>
      </c>
      <c r="I17" s="72" t="s">
        <v>65</v>
      </c>
      <c r="J17" s="70"/>
      <c r="K17" s="70"/>
      <c r="L17" s="70">
        <v>530</v>
      </c>
      <c r="M17" s="71"/>
      <c r="N17" s="70">
        <v>500</v>
      </c>
      <c r="O17" s="70"/>
      <c r="P17" s="70">
        <v>1320</v>
      </c>
      <c r="Q17" s="70"/>
      <c r="R17" s="70">
        <f t="shared" si="0"/>
        <v>2350</v>
      </c>
      <c r="S17" s="70">
        <v>2350</v>
      </c>
      <c r="T17" s="95">
        <f t="shared" si="1"/>
        <v>0</v>
      </c>
      <c r="U17" s="70">
        <v>0</v>
      </c>
      <c r="V17" s="70"/>
      <c r="W17" s="70"/>
      <c r="X17" s="70"/>
      <c r="Y17" s="70"/>
      <c r="Z17" s="70"/>
      <c r="AA17" s="70"/>
      <c r="AB17" s="70"/>
      <c r="AC17" s="70"/>
      <c r="AD17" s="70"/>
      <c r="AE17" s="70"/>
      <c r="AF17" s="70"/>
      <c r="AG17" s="70"/>
      <c r="AH17" s="70"/>
      <c r="AI17" s="70"/>
      <c r="AJ17" s="70"/>
    </row>
    <row r="18" spans="1:36" ht="40.15" customHeight="1">
      <c r="A18" s="75" t="s">
        <v>112</v>
      </c>
      <c r="B18" s="67" t="s">
        <v>51</v>
      </c>
      <c r="C18" s="130" t="s">
        <v>92</v>
      </c>
      <c r="D18" s="67" t="s">
        <v>95</v>
      </c>
      <c r="E18" s="73">
        <v>44574</v>
      </c>
      <c r="F18" s="67">
        <v>13788</v>
      </c>
      <c r="G18" s="67" t="s">
        <v>49</v>
      </c>
      <c r="I18" s="72"/>
      <c r="J18" s="70"/>
      <c r="K18" s="70"/>
      <c r="L18" s="70"/>
      <c r="M18" s="71"/>
      <c r="N18" s="70"/>
      <c r="O18" s="70"/>
      <c r="P18" s="70">
        <v>2175</v>
      </c>
      <c r="Q18" s="70"/>
      <c r="R18" s="70">
        <f t="shared" si="0"/>
        <v>2175</v>
      </c>
      <c r="S18" s="70">
        <v>2175</v>
      </c>
      <c r="T18" s="95">
        <f t="shared" si="1"/>
        <v>0</v>
      </c>
      <c r="U18" s="70">
        <v>0</v>
      </c>
      <c r="V18" s="70"/>
      <c r="W18" s="70"/>
      <c r="X18" s="70"/>
      <c r="Y18" s="70"/>
      <c r="Z18" s="70"/>
      <c r="AA18" s="70"/>
      <c r="AB18" s="70"/>
      <c r="AC18" s="70"/>
      <c r="AD18" s="70"/>
      <c r="AE18" s="70"/>
      <c r="AF18" s="70"/>
      <c r="AG18" s="70"/>
      <c r="AH18" s="70"/>
      <c r="AI18" s="70"/>
      <c r="AJ18" s="70"/>
    </row>
    <row r="19" spans="1:36" ht="40.15" customHeight="1">
      <c r="A19" s="75" t="s">
        <v>113</v>
      </c>
      <c r="B19" s="67" t="s">
        <v>50</v>
      </c>
      <c r="C19" s="67" t="s">
        <v>58</v>
      </c>
      <c r="D19" s="67" t="s">
        <v>95</v>
      </c>
      <c r="E19" s="73">
        <v>44200</v>
      </c>
      <c r="F19" s="67">
        <v>13749</v>
      </c>
      <c r="G19" s="67" t="s">
        <v>49</v>
      </c>
      <c r="I19" s="72"/>
      <c r="J19" s="70"/>
      <c r="K19" s="70"/>
      <c r="L19" s="70"/>
      <c r="M19" s="71"/>
      <c r="N19" s="70"/>
      <c r="O19" s="70">
        <f>2175-543</f>
        <v>1632</v>
      </c>
      <c r="P19" s="70"/>
      <c r="Q19" s="70">
        <v>-700</v>
      </c>
      <c r="R19" s="70">
        <f t="shared" si="0"/>
        <v>932</v>
      </c>
      <c r="S19" s="70">
        <v>932</v>
      </c>
      <c r="T19" s="95">
        <f t="shared" si="1"/>
        <v>0</v>
      </c>
      <c r="U19" s="70">
        <v>0</v>
      </c>
      <c r="V19" s="70"/>
      <c r="W19" s="70"/>
      <c r="X19" s="70"/>
      <c r="Y19" s="70"/>
      <c r="Z19" s="70"/>
      <c r="AA19" s="70"/>
      <c r="AB19" s="70"/>
      <c r="AC19" s="70"/>
      <c r="AD19" s="70"/>
      <c r="AE19" s="70"/>
      <c r="AF19" s="70"/>
      <c r="AG19" s="70"/>
      <c r="AH19" s="70"/>
      <c r="AI19" s="70"/>
      <c r="AJ19" s="70"/>
    </row>
    <row r="20" spans="1:36" ht="40.15" customHeight="1">
      <c r="A20" s="75" t="s">
        <v>114</v>
      </c>
      <c r="B20" s="67" t="s">
        <v>50</v>
      </c>
      <c r="C20" s="67" t="s">
        <v>64</v>
      </c>
      <c r="D20" s="67" t="s">
        <v>95</v>
      </c>
      <c r="E20" s="73">
        <v>44589</v>
      </c>
      <c r="F20" s="67">
        <v>13873</v>
      </c>
      <c r="G20" s="67" t="s">
        <v>49</v>
      </c>
      <c r="I20" s="72"/>
      <c r="J20" s="70"/>
      <c r="K20" s="70"/>
      <c r="L20" s="70"/>
      <c r="M20" s="71"/>
      <c r="N20" s="70"/>
      <c r="O20" s="70"/>
      <c r="P20" s="70"/>
      <c r="Q20" s="70">
        <v>2175</v>
      </c>
      <c r="R20" s="70">
        <f t="shared" si="0"/>
        <v>2175</v>
      </c>
      <c r="S20" s="70">
        <v>2175</v>
      </c>
      <c r="T20" s="95">
        <f t="shared" si="1"/>
        <v>0</v>
      </c>
      <c r="U20" s="70">
        <v>0</v>
      </c>
      <c r="V20" s="70"/>
      <c r="W20" s="70"/>
      <c r="X20" s="70"/>
      <c r="Y20" s="70"/>
      <c r="Z20" s="70"/>
      <c r="AA20" s="70"/>
      <c r="AB20" s="70"/>
      <c r="AC20" s="70"/>
      <c r="AD20" s="70"/>
      <c r="AE20" s="70"/>
      <c r="AF20" s="70"/>
      <c r="AG20" s="70"/>
      <c r="AH20" s="70"/>
      <c r="AI20" s="70"/>
      <c r="AJ20" s="70"/>
    </row>
    <row r="21" spans="1:36" ht="40.15" customHeight="1">
      <c r="A21" s="75" t="s">
        <v>115</v>
      </c>
      <c r="B21" s="67" t="s">
        <v>50</v>
      </c>
      <c r="C21" s="67" t="s">
        <v>91</v>
      </c>
      <c r="D21" s="67" t="s">
        <v>95</v>
      </c>
      <c r="E21" s="73" t="s">
        <v>96</v>
      </c>
      <c r="F21" s="67">
        <v>13724</v>
      </c>
      <c r="G21" s="67" t="s">
        <v>49</v>
      </c>
      <c r="I21" s="72"/>
      <c r="J21" s="70"/>
      <c r="K21" s="70"/>
      <c r="L21" s="70"/>
      <c r="M21" s="71"/>
      <c r="N21" s="70"/>
      <c r="O21" s="70">
        <v>2175</v>
      </c>
      <c r="P21" s="70"/>
      <c r="Q21" s="70"/>
      <c r="R21" s="70">
        <f t="shared" si="0"/>
        <v>2175</v>
      </c>
      <c r="S21" s="70">
        <v>2175</v>
      </c>
      <c r="T21" s="95">
        <f t="shared" si="1"/>
        <v>0</v>
      </c>
      <c r="U21" s="70">
        <v>0</v>
      </c>
      <c r="V21" s="70"/>
      <c r="W21" s="70"/>
      <c r="X21" s="70"/>
      <c r="Y21" s="70"/>
      <c r="Z21" s="70"/>
      <c r="AA21" s="70"/>
      <c r="AB21" s="70"/>
      <c r="AC21" s="70"/>
      <c r="AD21" s="70"/>
      <c r="AE21" s="70"/>
      <c r="AF21" s="70"/>
      <c r="AG21" s="70"/>
      <c r="AH21" s="70"/>
      <c r="AI21" s="70"/>
      <c r="AJ21" s="70"/>
    </row>
    <row r="22" spans="1:36" ht="40.15" customHeight="1">
      <c r="A22" s="75" t="s">
        <v>116</v>
      </c>
      <c r="B22" s="67" t="s">
        <v>51</v>
      </c>
      <c r="C22" s="74" t="s">
        <v>93</v>
      </c>
      <c r="D22" s="74" t="s">
        <v>95</v>
      </c>
      <c r="E22" s="73">
        <v>44565</v>
      </c>
      <c r="F22" s="67">
        <v>13755</v>
      </c>
      <c r="G22" s="67" t="s">
        <v>49</v>
      </c>
      <c r="I22" s="72"/>
      <c r="J22" s="70"/>
      <c r="K22" s="70"/>
      <c r="L22" s="70"/>
      <c r="M22" s="71"/>
      <c r="N22" s="70"/>
      <c r="O22" s="70">
        <v>2175</v>
      </c>
      <c r="P22" s="70"/>
      <c r="Q22" s="70"/>
      <c r="R22" s="70">
        <f t="shared" si="0"/>
        <v>2175</v>
      </c>
      <c r="S22" s="70">
        <v>2175</v>
      </c>
      <c r="T22" s="95">
        <f t="shared" si="1"/>
        <v>0</v>
      </c>
      <c r="U22" s="70">
        <v>0</v>
      </c>
      <c r="V22" s="70"/>
      <c r="W22" s="70"/>
      <c r="X22" s="70"/>
      <c r="Y22" s="70"/>
      <c r="Z22" s="70"/>
      <c r="AA22" s="70"/>
      <c r="AB22" s="70"/>
      <c r="AC22" s="70"/>
      <c r="AD22" s="70"/>
      <c r="AE22" s="70"/>
      <c r="AF22" s="70"/>
      <c r="AG22" s="70"/>
      <c r="AH22" s="70"/>
      <c r="AI22" s="70"/>
      <c r="AJ22" s="70"/>
    </row>
    <row r="23" spans="1:36" ht="40.15" customHeight="1">
      <c r="A23" s="152" t="s">
        <v>78</v>
      </c>
      <c r="B23" s="153"/>
      <c r="C23" s="154"/>
      <c r="D23" s="154"/>
      <c r="E23" s="155"/>
      <c r="F23" s="153"/>
      <c r="G23" s="153"/>
      <c r="H23" s="152"/>
      <c r="I23" s="156"/>
      <c r="J23" s="157"/>
      <c r="K23" s="157"/>
      <c r="L23" s="157"/>
      <c r="M23" s="158"/>
      <c r="N23" s="157"/>
      <c r="O23" s="157"/>
      <c r="P23" s="157"/>
      <c r="Q23" s="157"/>
      <c r="R23" s="157"/>
      <c r="S23" s="157"/>
      <c r="T23" s="159"/>
      <c r="U23" s="157"/>
      <c r="V23" s="70"/>
      <c r="W23" s="70"/>
      <c r="X23" s="70"/>
      <c r="Y23" s="70"/>
      <c r="Z23" s="70"/>
      <c r="AA23" s="70"/>
      <c r="AB23" s="70"/>
      <c r="AC23" s="70"/>
      <c r="AD23" s="70"/>
      <c r="AE23" s="70"/>
      <c r="AF23" s="70"/>
      <c r="AG23" s="70"/>
      <c r="AH23" s="70"/>
      <c r="AI23" s="70"/>
      <c r="AJ23" s="70"/>
    </row>
    <row r="24" spans="1:36" ht="12.75" customHeight="1">
      <c r="A24" s="152"/>
      <c r="B24" s="152"/>
      <c r="C24" s="152"/>
      <c r="D24" s="152"/>
      <c r="E24" s="152"/>
      <c r="F24" s="152"/>
      <c r="G24" s="152"/>
      <c r="H24" s="158"/>
      <c r="I24" s="157">
        <f t="shared" ref="I24:Q24" si="2">SUM(I2:I22)</f>
        <v>1560</v>
      </c>
      <c r="J24" s="157">
        <f t="shared" si="2"/>
        <v>530</v>
      </c>
      <c r="K24" s="157">
        <f t="shared" si="2"/>
        <v>1050</v>
      </c>
      <c r="L24" s="157">
        <f t="shared" si="2"/>
        <v>1303</v>
      </c>
      <c r="M24" s="157">
        <f t="shared" si="2"/>
        <v>530</v>
      </c>
      <c r="N24" s="157">
        <f t="shared" si="2"/>
        <v>10434</v>
      </c>
      <c r="O24" s="157">
        <f t="shared" si="2"/>
        <v>15952</v>
      </c>
      <c r="P24" s="157">
        <f t="shared" si="2"/>
        <v>6632</v>
      </c>
      <c r="Q24" s="157">
        <f t="shared" si="2"/>
        <v>775</v>
      </c>
      <c r="R24" s="158">
        <f>SUM(R2:R22)</f>
        <v>38766</v>
      </c>
      <c r="S24" s="158">
        <f t="shared" ref="S24:U24" si="3">SUM(S2:S22)</f>
        <v>40941</v>
      </c>
      <c r="T24" s="158">
        <f t="shared" si="3"/>
        <v>-2175</v>
      </c>
      <c r="U24" s="158">
        <f t="shared" si="3"/>
        <v>0</v>
      </c>
      <c r="V24" s="70"/>
      <c r="W24" s="70"/>
      <c r="X24" s="70"/>
      <c r="Y24" s="70"/>
      <c r="Z24" s="70"/>
      <c r="AA24" s="70"/>
      <c r="AB24" s="70"/>
      <c r="AC24" s="70"/>
      <c r="AD24" s="70"/>
      <c r="AE24" s="70"/>
      <c r="AF24" s="70"/>
      <c r="AG24" s="70"/>
      <c r="AH24" s="70"/>
      <c r="AI24" s="70"/>
      <c r="AJ24" s="70"/>
    </row>
    <row r="25" spans="1:36" ht="12.75" customHeight="1">
      <c r="A25" s="152" t="str">
        <f>+A4</f>
        <v>EllenSmith@Verizon.net</v>
      </c>
      <c r="B25" s="152"/>
      <c r="C25" s="152" t="str">
        <f>+C4</f>
        <v>Ellen</v>
      </c>
      <c r="D25" s="152" t="str">
        <f>+D4</f>
        <v>Smith</v>
      </c>
      <c r="E25" s="152"/>
      <c r="F25" s="171" t="s">
        <v>234</v>
      </c>
      <c r="G25" s="171"/>
      <c r="H25" s="158"/>
      <c r="I25" s="152"/>
      <c r="J25" s="152"/>
      <c r="K25" s="152"/>
      <c r="L25" s="152"/>
      <c r="M25" s="152"/>
      <c r="N25" s="152"/>
      <c r="O25" s="152"/>
      <c r="P25" s="157">
        <f>+P4</f>
        <v>-2175</v>
      </c>
      <c r="Q25" s="157"/>
      <c r="R25" s="158">
        <f>-P25</f>
        <v>2175</v>
      </c>
      <c r="S25" s="157"/>
      <c r="T25" s="157"/>
      <c r="U25" s="157"/>
      <c r="V25" s="70"/>
      <c r="W25" s="70"/>
      <c r="X25" s="70"/>
      <c r="Y25" s="70"/>
      <c r="Z25" s="70"/>
      <c r="AA25" s="70"/>
      <c r="AB25" s="70"/>
      <c r="AC25" s="70"/>
      <c r="AD25" s="70"/>
      <c r="AE25" s="70"/>
      <c r="AF25" s="70"/>
      <c r="AG25" s="70"/>
      <c r="AH25" s="70"/>
      <c r="AI25" s="70"/>
      <c r="AJ25" s="70"/>
    </row>
    <row r="26" spans="1:36" ht="12.75" customHeight="1">
      <c r="A26" s="152" t="str">
        <f>+A10</f>
        <v>CarolSmith@Verizon.net</v>
      </c>
      <c r="B26" s="152"/>
      <c r="C26" s="152" t="str">
        <f t="shared" ref="C26:D26" si="4">+C10</f>
        <v>Carol</v>
      </c>
      <c r="D26" s="152" t="str">
        <f t="shared" si="4"/>
        <v>Smith</v>
      </c>
      <c r="E26" s="152"/>
      <c r="F26" s="171" t="s">
        <v>234</v>
      </c>
      <c r="G26" s="171"/>
      <c r="H26" s="158"/>
      <c r="I26" s="157"/>
      <c r="J26" s="152"/>
      <c r="K26" s="152"/>
      <c r="L26" s="152"/>
      <c r="M26" s="152"/>
      <c r="N26" s="152"/>
      <c r="O26" s="152"/>
      <c r="P26" s="157"/>
      <c r="Q26" s="157">
        <f>+Q10</f>
        <v>-700</v>
      </c>
      <c r="R26" s="158">
        <f>-Q26</f>
        <v>700</v>
      </c>
      <c r="S26" s="157"/>
      <c r="T26" s="157"/>
      <c r="U26" s="157"/>
      <c r="V26" s="70"/>
      <c r="W26" s="70"/>
      <c r="X26" s="70"/>
      <c r="Y26" s="70"/>
      <c r="Z26" s="70"/>
      <c r="AA26" s="70"/>
      <c r="AB26" s="70"/>
      <c r="AC26" s="70"/>
      <c r="AD26" s="70"/>
      <c r="AE26" s="70"/>
      <c r="AF26" s="70"/>
      <c r="AG26" s="70"/>
      <c r="AH26" s="70"/>
      <c r="AI26" s="70"/>
      <c r="AJ26" s="70"/>
    </row>
    <row r="27" spans="1:36" ht="12.75" customHeight="1">
      <c r="A27" s="152" t="str">
        <f>+A19</f>
        <v>GlennJones@Verizon.net</v>
      </c>
      <c r="B27" s="152"/>
      <c r="C27" s="152" t="str">
        <f t="shared" ref="C27:D27" si="5">+C19</f>
        <v>Glenn</v>
      </c>
      <c r="D27" s="152" t="str">
        <f t="shared" si="5"/>
        <v>Jones</v>
      </c>
      <c r="E27" s="152"/>
      <c r="F27" s="171" t="s">
        <v>234</v>
      </c>
      <c r="G27" s="171"/>
      <c r="H27" s="157"/>
      <c r="I27" s="157"/>
      <c r="J27" s="152"/>
      <c r="K27" s="152"/>
      <c r="L27" s="152"/>
      <c r="M27" s="152"/>
      <c r="N27" s="152"/>
      <c r="O27" s="152"/>
      <c r="P27" s="157"/>
      <c r="Q27" s="157">
        <f>+Q19</f>
        <v>-700</v>
      </c>
      <c r="R27" s="158">
        <f>-Q27</f>
        <v>700</v>
      </c>
      <c r="S27" s="157"/>
      <c r="T27" s="157"/>
      <c r="U27" s="157"/>
      <c r="V27" s="70"/>
      <c r="W27" s="70"/>
      <c r="X27" s="70"/>
      <c r="Y27" s="70"/>
      <c r="Z27" s="70"/>
      <c r="AA27" s="70"/>
      <c r="AB27" s="70"/>
      <c r="AC27" s="70"/>
      <c r="AD27" s="70"/>
      <c r="AE27" s="70"/>
      <c r="AF27" s="70"/>
      <c r="AG27" s="70"/>
      <c r="AH27" s="70"/>
      <c r="AI27" s="70"/>
      <c r="AJ27" s="70"/>
    </row>
    <row r="28" spans="1:36" ht="12.75" customHeight="1" thickBot="1">
      <c r="A28" s="152"/>
      <c r="B28" s="152"/>
      <c r="C28" s="152"/>
      <c r="D28" s="152"/>
      <c r="E28" s="152"/>
      <c r="F28" s="152"/>
      <c r="G28" s="160" t="s">
        <v>77</v>
      </c>
      <c r="H28" s="161"/>
      <c r="I28" s="162"/>
      <c r="J28" s="150"/>
      <c r="K28" s="150"/>
      <c r="L28" s="150"/>
      <c r="M28" s="150"/>
      <c r="N28" s="150"/>
      <c r="O28" s="150"/>
      <c r="P28" s="162"/>
      <c r="Q28" s="162"/>
      <c r="R28" s="161">
        <f>SUM(R24:R27)</f>
        <v>42341</v>
      </c>
      <c r="S28" s="157"/>
      <c r="T28" s="157"/>
      <c r="U28" s="157"/>
      <c r="V28" s="70"/>
      <c r="W28" s="70"/>
      <c r="X28" s="70"/>
      <c r="Y28" s="70"/>
      <c r="Z28" s="70"/>
      <c r="AA28" s="70"/>
      <c r="AB28" s="70"/>
      <c r="AC28" s="70"/>
      <c r="AD28" s="70"/>
      <c r="AE28" s="70"/>
      <c r="AF28" s="70"/>
      <c r="AG28" s="70"/>
      <c r="AH28" s="70"/>
      <c r="AI28" s="70"/>
      <c r="AJ28" s="70"/>
    </row>
    <row r="29" spans="1:36" ht="12.75" customHeight="1" thickTop="1">
      <c r="H29" s="71"/>
      <c r="P29" s="70"/>
      <c r="Q29" s="70"/>
      <c r="R29" s="70"/>
      <c r="S29" s="70"/>
      <c r="T29" s="70"/>
      <c r="U29" s="70"/>
      <c r="V29" s="70"/>
      <c r="W29" s="70"/>
      <c r="X29" s="70"/>
      <c r="Y29" s="70"/>
      <c r="Z29" s="70"/>
      <c r="AA29" s="70"/>
      <c r="AB29" s="70"/>
      <c r="AC29" s="70"/>
      <c r="AD29" s="70"/>
      <c r="AE29" s="70"/>
      <c r="AF29" s="70"/>
      <c r="AG29" s="70"/>
      <c r="AH29" s="70"/>
      <c r="AI29" s="70"/>
      <c r="AJ29" s="70"/>
    </row>
    <row r="30" spans="1:36" ht="12.75" customHeight="1">
      <c r="H30" s="71"/>
      <c r="I30" s="70"/>
      <c r="P30" s="70"/>
      <c r="Q30" s="70"/>
      <c r="R30" s="70"/>
      <c r="S30" s="70"/>
      <c r="T30" s="70"/>
      <c r="U30" s="70"/>
      <c r="V30" s="70"/>
      <c r="W30" s="70"/>
      <c r="X30" s="70"/>
      <c r="Y30" s="70"/>
      <c r="Z30" s="70"/>
      <c r="AA30" s="70"/>
      <c r="AB30" s="70"/>
      <c r="AC30" s="70"/>
      <c r="AD30" s="70"/>
      <c r="AE30" s="70"/>
      <c r="AF30" s="70"/>
      <c r="AG30" s="70"/>
      <c r="AH30" s="70"/>
      <c r="AI30" s="70"/>
      <c r="AJ30" s="70"/>
    </row>
    <row r="31" spans="1:36" ht="12.75" customHeight="1">
      <c r="P31" s="70"/>
      <c r="Q31" s="70"/>
      <c r="R31" s="70"/>
      <c r="S31" s="70"/>
      <c r="T31" s="70"/>
      <c r="U31" s="70"/>
      <c r="V31" s="70"/>
      <c r="W31" s="70"/>
      <c r="X31" s="70"/>
      <c r="Y31" s="70"/>
      <c r="Z31" s="70"/>
      <c r="AA31" s="70"/>
      <c r="AB31" s="70"/>
      <c r="AC31" s="70"/>
      <c r="AD31" s="70"/>
      <c r="AE31" s="70"/>
      <c r="AF31" s="70"/>
      <c r="AG31" s="70"/>
      <c r="AH31" s="70"/>
      <c r="AI31" s="70"/>
      <c r="AJ31" s="70"/>
    </row>
    <row r="32" spans="1:36" ht="12.75" customHeight="1">
      <c r="P32" s="70"/>
      <c r="Q32" s="70"/>
      <c r="R32" s="70"/>
      <c r="S32" s="70"/>
      <c r="T32" s="70"/>
      <c r="U32" s="70"/>
      <c r="V32" s="70"/>
      <c r="W32" s="70"/>
      <c r="X32" s="70"/>
      <c r="Y32" s="70"/>
      <c r="Z32" s="70"/>
      <c r="AA32" s="70"/>
      <c r="AB32" s="70"/>
      <c r="AC32" s="70"/>
      <c r="AD32" s="70"/>
      <c r="AE32" s="70"/>
      <c r="AF32" s="70"/>
      <c r="AG32" s="70"/>
      <c r="AH32" s="70"/>
      <c r="AI32" s="70"/>
      <c r="AJ32" s="70"/>
    </row>
    <row r="33" spans="16:36" ht="12.75" customHeight="1">
      <c r="P33" s="70"/>
      <c r="Q33" s="70"/>
      <c r="R33" s="70"/>
      <c r="S33" s="70"/>
      <c r="T33" s="70"/>
      <c r="U33" s="70"/>
      <c r="V33" s="70"/>
      <c r="W33" s="70"/>
      <c r="X33" s="70"/>
      <c r="Y33" s="70"/>
      <c r="Z33" s="70"/>
      <c r="AA33" s="70"/>
      <c r="AB33" s="70"/>
      <c r="AC33" s="70"/>
      <c r="AD33" s="70"/>
      <c r="AE33" s="70"/>
      <c r="AF33" s="70"/>
      <c r="AG33" s="70"/>
      <c r="AH33" s="70"/>
      <c r="AI33" s="70"/>
      <c r="AJ33" s="70"/>
    </row>
    <row r="34" spans="16:36" ht="12.75" customHeight="1">
      <c r="P34" s="70"/>
      <c r="Q34" s="70"/>
      <c r="R34" s="70"/>
      <c r="S34" s="70"/>
      <c r="T34" s="70"/>
      <c r="U34" s="70"/>
      <c r="V34" s="70"/>
      <c r="W34" s="70"/>
      <c r="X34" s="70"/>
      <c r="Y34" s="70"/>
      <c r="Z34" s="70"/>
      <c r="AA34" s="70"/>
      <c r="AB34" s="70"/>
      <c r="AC34" s="70"/>
      <c r="AD34" s="70"/>
      <c r="AE34" s="70"/>
      <c r="AF34" s="70"/>
      <c r="AG34" s="70"/>
      <c r="AH34" s="70"/>
      <c r="AI34" s="70"/>
      <c r="AJ34" s="70"/>
    </row>
    <row r="35" spans="16:36" ht="12.75" customHeight="1">
      <c r="P35" s="70"/>
      <c r="Q35" s="70"/>
      <c r="R35" s="70"/>
      <c r="S35" s="70"/>
      <c r="T35" s="70"/>
      <c r="U35" s="70"/>
      <c r="V35" s="70"/>
      <c r="W35" s="70"/>
      <c r="X35" s="70"/>
      <c r="Y35" s="70"/>
      <c r="Z35" s="70"/>
      <c r="AA35" s="70"/>
      <c r="AB35" s="70"/>
      <c r="AC35" s="70"/>
      <c r="AD35" s="70"/>
      <c r="AE35" s="70"/>
      <c r="AF35" s="70"/>
      <c r="AG35" s="70"/>
      <c r="AH35" s="70"/>
      <c r="AI35" s="70"/>
      <c r="AJ35" s="70"/>
    </row>
    <row r="36" spans="16:36" ht="12.75" customHeight="1">
      <c r="P36" s="70"/>
      <c r="Q36" s="70"/>
      <c r="R36" s="70"/>
      <c r="S36" s="70"/>
      <c r="T36" s="70"/>
      <c r="U36" s="70"/>
      <c r="V36" s="70"/>
      <c r="W36" s="70"/>
      <c r="X36" s="70"/>
      <c r="Y36" s="70"/>
      <c r="Z36" s="70"/>
      <c r="AA36" s="70"/>
      <c r="AB36" s="70"/>
      <c r="AC36" s="70"/>
      <c r="AD36" s="70"/>
      <c r="AE36" s="70"/>
      <c r="AF36" s="70"/>
      <c r="AG36" s="70"/>
      <c r="AH36" s="70"/>
      <c r="AI36" s="70"/>
      <c r="AJ36" s="70"/>
    </row>
    <row r="37" spans="16:36" ht="12.75" customHeight="1">
      <c r="P37" s="70"/>
      <c r="Q37" s="70"/>
      <c r="R37" s="70"/>
      <c r="S37" s="70"/>
      <c r="T37" s="70"/>
      <c r="U37" s="70"/>
      <c r="V37" s="70"/>
      <c r="W37" s="70"/>
      <c r="X37" s="70"/>
      <c r="Y37" s="70"/>
      <c r="Z37" s="70"/>
      <c r="AA37" s="70"/>
      <c r="AB37" s="70"/>
      <c r="AC37" s="70"/>
      <c r="AD37" s="70"/>
      <c r="AE37" s="70"/>
      <c r="AF37" s="70"/>
      <c r="AG37" s="70"/>
      <c r="AH37" s="70"/>
      <c r="AI37" s="70"/>
      <c r="AJ37" s="70"/>
    </row>
    <row r="38" spans="16:36" ht="12.75" customHeight="1">
      <c r="P38" s="70"/>
      <c r="Q38" s="70"/>
      <c r="R38" s="70"/>
      <c r="S38" s="70"/>
      <c r="T38" s="70"/>
      <c r="U38" s="70"/>
      <c r="V38" s="70"/>
      <c r="W38" s="70"/>
      <c r="X38" s="70"/>
      <c r="Y38" s="70"/>
      <c r="Z38" s="70"/>
      <c r="AA38" s="70"/>
      <c r="AB38" s="70"/>
      <c r="AC38" s="70"/>
      <c r="AD38" s="70"/>
      <c r="AE38" s="70"/>
      <c r="AF38" s="70"/>
      <c r="AG38" s="70"/>
      <c r="AH38" s="70"/>
      <c r="AI38" s="70"/>
      <c r="AJ38" s="70"/>
    </row>
    <row r="39" spans="16:36" ht="12.75" customHeight="1">
      <c r="P39" s="70"/>
      <c r="Q39" s="70"/>
      <c r="R39" s="70"/>
      <c r="S39" s="70"/>
      <c r="T39" s="70"/>
      <c r="U39" s="70"/>
      <c r="V39" s="70"/>
      <c r="W39" s="70"/>
      <c r="X39" s="70"/>
      <c r="Y39" s="70"/>
      <c r="Z39" s="70"/>
      <c r="AA39" s="70"/>
      <c r="AB39" s="70"/>
      <c r="AC39" s="70"/>
      <c r="AD39" s="70"/>
      <c r="AE39" s="70"/>
      <c r="AF39" s="70"/>
      <c r="AG39" s="70"/>
      <c r="AH39" s="70"/>
      <c r="AI39" s="70"/>
      <c r="AJ39" s="70"/>
    </row>
    <row r="40" spans="16:36" ht="12.75" customHeight="1">
      <c r="P40" s="70"/>
      <c r="Q40" s="70"/>
      <c r="R40" s="70"/>
      <c r="S40" s="70"/>
      <c r="T40" s="70"/>
      <c r="U40" s="70"/>
      <c r="V40" s="70"/>
      <c r="W40" s="70"/>
      <c r="X40" s="70"/>
      <c r="Y40" s="70"/>
      <c r="Z40" s="70"/>
      <c r="AA40" s="70"/>
      <c r="AB40" s="70"/>
      <c r="AC40" s="70"/>
      <c r="AD40" s="70"/>
      <c r="AE40" s="70"/>
      <c r="AF40" s="70"/>
      <c r="AG40" s="70"/>
      <c r="AH40" s="70"/>
      <c r="AI40" s="70"/>
      <c r="AJ40" s="70"/>
    </row>
    <row r="41" spans="16:36" ht="12.75" customHeight="1">
      <c r="P41" s="70"/>
      <c r="Q41" s="70"/>
      <c r="R41" s="70"/>
      <c r="S41" s="70"/>
      <c r="T41" s="70"/>
      <c r="U41" s="70"/>
      <c r="V41" s="70"/>
      <c r="W41" s="70"/>
      <c r="X41" s="70"/>
      <c r="Y41" s="70"/>
      <c r="Z41" s="70"/>
      <c r="AA41" s="70"/>
      <c r="AB41" s="70"/>
      <c r="AC41" s="70"/>
      <c r="AD41" s="70"/>
      <c r="AE41" s="70"/>
      <c r="AF41" s="70"/>
      <c r="AG41" s="70"/>
      <c r="AH41" s="70"/>
      <c r="AI41" s="70"/>
      <c r="AJ41" s="70"/>
    </row>
    <row r="42" spans="16:36" ht="12.75" customHeight="1">
      <c r="P42" s="70"/>
      <c r="Q42" s="70"/>
      <c r="R42" s="70"/>
      <c r="S42" s="70"/>
      <c r="T42" s="70"/>
      <c r="U42" s="70"/>
      <c r="V42" s="70"/>
      <c r="W42" s="70"/>
      <c r="X42" s="70"/>
      <c r="Y42" s="70"/>
      <c r="Z42" s="70"/>
      <c r="AA42" s="70"/>
      <c r="AB42" s="70"/>
      <c r="AC42" s="70"/>
      <c r="AD42" s="70"/>
      <c r="AE42" s="70"/>
      <c r="AF42" s="70"/>
      <c r="AG42" s="70"/>
      <c r="AH42" s="70"/>
      <c r="AI42" s="70"/>
      <c r="AJ42" s="70"/>
    </row>
    <row r="43" spans="16:36" ht="12.75" customHeight="1">
      <c r="P43" s="70"/>
      <c r="Q43" s="70"/>
      <c r="R43" s="70"/>
      <c r="S43" s="70"/>
      <c r="T43" s="70"/>
      <c r="U43" s="70"/>
      <c r="V43" s="70"/>
      <c r="W43" s="70"/>
      <c r="X43" s="70"/>
      <c r="Y43" s="70"/>
      <c r="Z43" s="70"/>
      <c r="AA43" s="70"/>
      <c r="AB43" s="70"/>
      <c r="AC43" s="70"/>
      <c r="AD43" s="70"/>
      <c r="AE43" s="70"/>
      <c r="AF43" s="70"/>
      <c r="AG43" s="70"/>
      <c r="AH43" s="70"/>
      <c r="AI43" s="70"/>
      <c r="AJ43" s="70"/>
    </row>
    <row r="44" spans="16:36" ht="12.75" customHeight="1">
      <c r="P44" s="70"/>
      <c r="Q44" s="70"/>
      <c r="R44" s="70"/>
      <c r="S44" s="70"/>
      <c r="T44" s="70"/>
      <c r="U44" s="70"/>
      <c r="V44" s="70"/>
      <c r="W44" s="70"/>
      <c r="X44" s="70"/>
      <c r="Y44" s="70"/>
      <c r="Z44" s="70"/>
      <c r="AA44" s="70"/>
      <c r="AB44" s="70"/>
      <c r="AC44" s="70"/>
      <c r="AD44" s="70"/>
      <c r="AE44" s="70"/>
      <c r="AF44" s="70"/>
      <c r="AG44" s="70"/>
      <c r="AH44" s="70"/>
      <c r="AI44" s="70"/>
      <c r="AJ44" s="70"/>
    </row>
    <row r="45" spans="16:36" ht="12.75" customHeight="1">
      <c r="P45" s="70"/>
      <c r="Q45" s="70"/>
      <c r="R45" s="70"/>
      <c r="S45" s="70"/>
      <c r="T45" s="70"/>
      <c r="U45" s="70"/>
      <c r="V45" s="70"/>
      <c r="W45" s="70"/>
      <c r="X45" s="70"/>
      <c r="Y45" s="70"/>
      <c r="Z45" s="70"/>
      <c r="AA45" s="70"/>
      <c r="AB45" s="70"/>
      <c r="AC45" s="70"/>
      <c r="AD45" s="70"/>
      <c r="AE45" s="70"/>
      <c r="AF45" s="70"/>
      <c r="AG45" s="70"/>
      <c r="AH45" s="70"/>
      <c r="AI45" s="70"/>
      <c r="AJ45" s="70"/>
    </row>
    <row r="46" spans="16:36" ht="12.75" customHeight="1">
      <c r="P46" s="70"/>
      <c r="Q46" s="70"/>
      <c r="R46" s="70"/>
      <c r="S46" s="70"/>
      <c r="T46" s="70"/>
      <c r="U46" s="70"/>
      <c r="V46" s="70"/>
      <c r="W46" s="70"/>
      <c r="X46" s="70"/>
      <c r="Y46" s="70"/>
      <c r="Z46" s="70"/>
      <c r="AA46" s="70"/>
      <c r="AB46" s="70"/>
      <c r="AC46" s="70"/>
      <c r="AD46" s="70"/>
      <c r="AE46" s="70"/>
      <c r="AF46" s="70"/>
      <c r="AG46" s="70"/>
      <c r="AH46" s="70"/>
      <c r="AI46" s="70"/>
      <c r="AJ46" s="70"/>
    </row>
    <row r="47" spans="16:36" ht="12.75" customHeight="1">
      <c r="P47" s="70"/>
      <c r="Q47" s="70"/>
      <c r="R47" s="70"/>
      <c r="S47" s="70"/>
      <c r="T47" s="70"/>
      <c r="U47" s="70"/>
      <c r="V47" s="70"/>
      <c r="W47" s="70"/>
      <c r="X47" s="70"/>
      <c r="Y47" s="70"/>
      <c r="Z47" s="70"/>
      <c r="AA47" s="70"/>
      <c r="AB47" s="70"/>
      <c r="AC47" s="70"/>
      <c r="AD47" s="70"/>
      <c r="AE47" s="70"/>
      <c r="AF47" s="70"/>
      <c r="AG47" s="70"/>
      <c r="AH47" s="70"/>
      <c r="AI47" s="70"/>
      <c r="AJ47" s="70"/>
    </row>
    <row r="48" spans="16:36" ht="12.75" customHeight="1">
      <c r="P48" s="70"/>
      <c r="Q48" s="70"/>
      <c r="R48" s="70"/>
      <c r="S48" s="70"/>
      <c r="T48" s="70"/>
      <c r="U48" s="70"/>
      <c r="V48" s="70"/>
      <c r="W48" s="70"/>
      <c r="X48" s="70"/>
      <c r="Y48" s="70"/>
      <c r="Z48" s="70"/>
      <c r="AA48" s="70"/>
      <c r="AB48" s="70"/>
      <c r="AC48" s="70"/>
      <c r="AD48" s="70"/>
      <c r="AE48" s="70"/>
      <c r="AF48" s="70"/>
      <c r="AG48" s="70"/>
      <c r="AH48" s="70"/>
      <c r="AI48" s="70"/>
      <c r="AJ48" s="70"/>
    </row>
    <row r="49" spans="16:36" ht="12.75" customHeight="1">
      <c r="P49" s="70"/>
      <c r="Q49" s="70"/>
      <c r="R49" s="70"/>
      <c r="S49" s="70"/>
      <c r="T49" s="70"/>
      <c r="U49" s="70"/>
      <c r="V49" s="70"/>
      <c r="W49" s="70"/>
      <c r="X49" s="70"/>
      <c r="Y49" s="70"/>
      <c r="Z49" s="70"/>
      <c r="AA49" s="70"/>
      <c r="AB49" s="70"/>
      <c r="AC49" s="70"/>
      <c r="AD49" s="70"/>
      <c r="AE49" s="70"/>
      <c r="AF49" s="70"/>
      <c r="AG49" s="70"/>
      <c r="AH49" s="70"/>
      <c r="AI49" s="70"/>
      <c r="AJ49" s="70"/>
    </row>
    <row r="50" spans="16:36" ht="12.75" customHeight="1">
      <c r="P50" s="70"/>
      <c r="Q50" s="70"/>
      <c r="R50" s="70"/>
      <c r="S50" s="70"/>
      <c r="T50" s="70"/>
      <c r="U50" s="70"/>
      <c r="V50" s="70"/>
      <c r="W50" s="70"/>
      <c r="X50" s="70"/>
      <c r="Y50" s="70"/>
      <c r="Z50" s="70"/>
      <c r="AA50" s="70"/>
      <c r="AB50" s="70"/>
      <c r="AC50" s="70"/>
      <c r="AD50" s="70"/>
      <c r="AE50" s="70"/>
      <c r="AF50" s="70"/>
      <c r="AG50" s="70"/>
      <c r="AH50" s="70"/>
      <c r="AI50" s="70"/>
      <c r="AJ50" s="70"/>
    </row>
    <row r="51" spans="16:36" ht="12.75" customHeight="1">
      <c r="P51" s="70"/>
      <c r="Q51" s="70"/>
      <c r="R51" s="70"/>
      <c r="S51" s="70"/>
      <c r="T51" s="70"/>
      <c r="U51" s="70"/>
      <c r="V51" s="70"/>
      <c r="W51" s="70"/>
      <c r="X51" s="70"/>
      <c r="Y51" s="70"/>
      <c r="Z51" s="70"/>
      <c r="AA51" s="70"/>
      <c r="AB51" s="70"/>
      <c r="AC51" s="70"/>
      <c r="AD51" s="70"/>
      <c r="AE51" s="70"/>
      <c r="AF51" s="70"/>
      <c r="AG51" s="70"/>
      <c r="AH51" s="70"/>
      <c r="AI51" s="70"/>
      <c r="AJ51" s="70"/>
    </row>
    <row r="52" spans="16:36" ht="12.75" customHeight="1">
      <c r="P52" s="70"/>
      <c r="Q52" s="70"/>
      <c r="R52" s="70"/>
      <c r="S52" s="70"/>
      <c r="T52" s="70"/>
      <c r="U52" s="70"/>
      <c r="V52" s="70"/>
      <c r="W52" s="70"/>
      <c r="X52" s="70"/>
      <c r="Y52" s="70"/>
      <c r="Z52" s="70"/>
      <c r="AA52" s="70"/>
      <c r="AB52" s="70"/>
      <c r="AC52" s="70"/>
      <c r="AD52" s="70"/>
      <c r="AE52" s="70"/>
      <c r="AF52" s="70"/>
      <c r="AG52" s="70"/>
      <c r="AH52" s="70"/>
      <c r="AI52" s="70"/>
      <c r="AJ52" s="70"/>
    </row>
    <row r="53" spans="16:36" ht="12.75" customHeight="1">
      <c r="P53" s="70"/>
      <c r="Q53" s="70"/>
      <c r="R53" s="70"/>
      <c r="S53" s="70"/>
      <c r="T53" s="70"/>
      <c r="U53" s="70"/>
      <c r="V53" s="70"/>
      <c r="W53" s="70"/>
      <c r="X53" s="70"/>
      <c r="Y53" s="70"/>
      <c r="Z53" s="70"/>
      <c r="AA53" s="70"/>
      <c r="AB53" s="70"/>
      <c r="AC53" s="70"/>
      <c r="AD53" s="70"/>
      <c r="AE53" s="70"/>
      <c r="AF53" s="70"/>
      <c r="AG53" s="70"/>
      <c r="AH53" s="70"/>
      <c r="AI53" s="70"/>
      <c r="AJ53" s="70"/>
    </row>
    <row r="54" spans="16:36" ht="12.75" customHeight="1">
      <c r="P54" s="70"/>
      <c r="Q54" s="70"/>
      <c r="R54" s="70"/>
      <c r="S54" s="70"/>
      <c r="T54" s="70"/>
      <c r="U54" s="70"/>
      <c r="V54" s="70"/>
      <c r="W54" s="70"/>
      <c r="X54" s="70"/>
      <c r="Y54" s="70"/>
      <c r="Z54" s="70"/>
      <c r="AA54" s="70"/>
      <c r="AB54" s="70"/>
      <c r="AC54" s="70"/>
      <c r="AD54" s="70"/>
      <c r="AE54" s="70"/>
      <c r="AF54" s="70"/>
      <c r="AG54" s="70"/>
      <c r="AH54" s="70"/>
      <c r="AI54" s="70"/>
      <c r="AJ54" s="70"/>
    </row>
    <row r="55" spans="16:36" ht="12.75" customHeight="1">
      <c r="P55" s="70"/>
      <c r="Q55" s="70"/>
      <c r="R55" s="70"/>
      <c r="S55" s="70"/>
      <c r="T55" s="70"/>
      <c r="U55" s="70"/>
      <c r="V55" s="70"/>
      <c r="W55" s="70"/>
      <c r="X55" s="70"/>
      <c r="Y55" s="70"/>
      <c r="Z55" s="70"/>
      <c r="AA55" s="70"/>
      <c r="AB55" s="70"/>
      <c r="AC55" s="70"/>
      <c r="AD55" s="70"/>
      <c r="AE55" s="70"/>
      <c r="AF55" s="70"/>
      <c r="AG55" s="70"/>
      <c r="AH55" s="70"/>
      <c r="AI55" s="70"/>
      <c r="AJ55" s="70"/>
    </row>
    <row r="56" spans="16:36" ht="12.75" customHeight="1">
      <c r="P56" s="70"/>
      <c r="Q56" s="70"/>
      <c r="R56" s="70"/>
      <c r="S56" s="70"/>
      <c r="T56" s="70"/>
      <c r="U56" s="70"/>
      <c r="V56" s="70"/>
      <c r="W56" s="70"/>
      <c r="X56" s="70"/>
      <c r="Y56" s="70"/>
      <c r="Z56" s="70"/>
      <c r="AA56" s="70"/>
      <c r="AB56" s="70"/>
      <c r="AC56" s="70"/>
      <c r="AD56" s="70"/>
      <c r="AE56" s="70"/>
      <c r="AF56" s="70"/>
      <c r="AG56" s="70"/>
      <c r="AH56" s="70"/>
      <c r="AI56" s="70"/>
      <c r="AJ56" s="70"/>
    </row>
    <row r="57" spans="16:36" ht="12.75" customHeight="1">
      <c r="P57" s="70"/>
      <c r="Q57" s="70"/>
      <c r="R57" s="70"/>
      <c r="S57" s="70"/>
      <c r="T57" s="70"/>
      <c r="U57" s="70"/>
      <c r="V57" s="70"/>
      <c r="W57" s="70"/>
      <c r="X57" s="70"/>
      <c r="Y57" s="70"/>
      <c r="Z57" s="70"/>
      <c r="AA57" s="70"/>
      <c r="AB57" s="70"/>
      <c r="AC57" s="70"/>
      <c r="AD57" s="70"/>
      <c r="AE57" s="70"/>
      <c r="AF57" s="70"/>
      <c r="AG57" s="70"/>
      <c r="AH57" s="70"/>
      <c r="AI57" s="70"/>
      <c r="AJ57" s="70"/>
    </row>
    <row r="58" spans="16:36" ht="12.75" customHeight="1">
      <c r="P58" s="70"/>
      <c r="Q58" s="70"/>
      <c r="R58" s="70"/>
      <c r="S58" s="70"/>
      <c r="T58" s="70"/>
      <c r="U58" s="70"/>
      <c r="V58" s="70"/>
      <c r="W58" s="70"/>
      <c r="X58" s="70"/>
      <c r="Y58" s="70"/>
      <c r="Z58" s="70"/>
      <c r="AA58" s="70"/>
      <c r="AB58" s="70"/>
      <c r="AC58" s="70"/>
      <c r="AD58" s="70"/>
      <c r="AE58" s="70"/>
      <c r="AF58" s="70"/>
      <c r="AG58" s="70"/>
      <c r="AH58" s="70"/>
      <c r="AI58" s="70"/>
      <c r="AJ58" s="70"/>
    </row>
    <row r="59" spans="16:36" ht="12.75" customHeight="1">
      <c r="P59" s="70"/>
      <c r="Q59" s="70"/>
      <c r="R59" s="70"/>
      <c r="S59" s="70"/>
      <c r="T59" s="70"/>
      <c r="U59" s="70"/>
      <c r="V59" s="70"/>
      <c r="W59" s="70"/>
      <c r="X59" s="70"/>
      <c r="Y59" s="70"/>
      <c r="Z59" s="70"/>
      <c r="AA59" s="70"/>
      <c r="AB59" s="70"/>
      <c r="AC59" s="70"/>
      <c r="AD59" s="70"/>
      <c r="AE59" s="70"/>
      <c r="AF59" s="70"/>
      <c r="AG59" s="70"/>
      <c r="AH59" s="70"/>
      <c r="AI59" s="70"/>
      <c r="AJ59" s="70"/>
    </row>
    <row r="60" spans="16:36" ht="12.75" customHeight="1">
      <c r="P60" s="70"/>
      <c r="Q60" s="70"/>
      <c r="R60" s="70"/>
      <c r="S60" s="70"/>
      <c r="T60" s="70"/>
      <c r="U60" s="70"/>
      <c r="V60" s="70"/>
      <c r="W60" s="70"/>
      <c r="X60" s="70"/>
      <c r="Y60" s="70"/>
      <c r="Z60" s="70"/>
      <c r="AA60" s="70"/>
      <c r="AB60" s="70"/>
      <c r="AC60" s="70"/>
      <c r="AD60" s="70"/>
      <c r="AE60" s="70"/>
      <c r="AF60" s="70"/>
      <c r="AG60" s="70"/>
      <c r="AH60" s="70"/>
      <c r="AI60" s="70"/>
      <c r="AJ60" s="70"/>
    </row>
    <row r="61" spans="16:36" ht="12.75" customHeight="1">
      <c r="P61" s="70"/>
      <c r="Q61" s="70"/>
      <c r="R61" s="70"/>
      <c r="S61" s="70"/>
      <c r="T61" s="70"/>
      <c r="U61" s="70"/>
      <c r="V61" s="70"/>
      <c r="W61" s="70"/>
      <c r="X61" s="70"/>
      <c r="Y61" s="70"/>
      <c r="Z61" s="70"/>
      <c r="AA61" s="70"/>
      <c r="AB61" s="70"/>
      <c r="AC61" s="70"/>
      <c r="AD61" s="70"/>
      <c r="AE61" s="70"/>
      <c r="AF61" s="70"/>
      <c r="AG61" s="70"/>
      <c r="AH61" s="70"/>
      <c r="AI61" s="70"/>
      <c r="AJ61" s="70"/>
    </row>
  </sheetData>
  <hyperlinks>
    <hyperlink ref="A2" r:id="rId1" display="ebarack31@gmail.com"/>
    <hyperlink ref="A3:A22" r:id="rId2" display="ebarack31@gmail.com"/>
  </hyperlinks>
  <pageMargins left="0.75" right="0.75" top="1" bottom="1" header="0.3" footer="0.3"/>
  <pageSetup paperSize="9" fitToWidth="0" fitToHeight="0" orientation="portrait" r:id="rId3"/>
  <headerFooter alignWithMargins="0"/>
</worksheet>
</file>

<file path=xl/worksheets/sheet6.xml><?xml version="1.0" encoding="utf-8"?>
<worksheet xmlns="http://schemas.openxmlformats.org/spreadsheetml/2006/main" xmlns:r="http://schemas.openxmlformats.org/officeDocument/2006/relationships">
  <dimension ref="A1:A17"/>
  <sheetViews>
    <sheetView topLeftCell="C1" workbookViewId="0"/>
  </sheetViews>
  <sheetFormatPr defaultColWidth="8.85546875" defaultRowHeight="12.75"/>
  <cols>
    <col min="1" max="16384" width="8.85546875" style="65"/>
  </cols>
  <sheetData>
    <row r="1" spans="1:1" ht="15">
      <c r="A1" s="93" t="s">
        <v>76</v>
      </c>
    </row>
    <row r="2" spans="1:1" ht="15">
      <c r="A2" s="93" t="s">
        <v>75</v>
      </c>
    </row>
    <row r="3" spans="1:1" ht="15">
      <c r="A3" s="136" t="s">
        <v>118</v>
      </c>
    </row>
    <row r="4" spans="1:1" ht="15">
      <c r="A4" s="93" t="s">
        <v>74</v>
      </c>
    </row>
    <row r="5" spans="1:1" ht="15">
      <c r="A5" s="136" t="s">
        <v>119</v>
      </c>
    </row>
    <row r="6" spans="1:1" ht="15">
      <c r="A6" s="136" t="s">
        <v>120</v>
      </c>
    </row>
    <row r="7" spans="1:1">
      <c r="A7" s="92"/>
    </row>
    <row r="8" spans="1:1" ht="15">
      <c r="A8" s="137" t="s">
        <v>121</v>
      </c>
    </row>
    <row r="9" spans="1:1" ht="15">
      <c r="A9" s="91" t="s">
        <v>73</v>
      </c>
    </row>
    <row r="10" spans="1:1" ht="15">
      <c r="A10" s="91"/>
    </row>
    <row r="11" spans="1:1" ht="15">
      <c r="A11" s="137" t="s">
        <v>122</v>
      </c>
    </row>
    <row r="12" spans="1:1" ht="15">
      <c r="A12" s="91"/>
    </row>
    <row r="13" spans="1:1" ht="15">
      <c r="A13" s="91" t="s">
        <v>72</v>
      </c>
    </row>
    <row r="14" spans="1:1" ht="15">
      <c r="A14" s="91" t="s">
        <v>62</v>
      </c>
    </row>
    <row r="15" spans="1:1" ht="15">
      <c r="A15" s="91" t="s">
        <v>63</v>
      </c>
    </row>
    <row r="16" spans="1:1" ht="15">
      <c r="A16" s="91"/>
    </row>
    <row r="17" spans="1:1" ht="15">
      <c r="A17" s="91"/>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Yellow Financial Report</vt:lpstr>
      <vt:lpstr>Yellow Financial Report EXAMPLE</vt:lpstr>
      <vt:lpstr>Wild Apricot EXAMPLE</vt:lpstr>
      <vt:lpstr>Wild Aprt. Screen Shots Export</vt:lpstr>
      <vt:lpstr>QuickBooks EXAMPLE</vt:lpstr>
      <vt:lpstr>Email_from_Bev EXAMPLE</vt:lpstr>
      <vt:lpstr>'Yellow Financial Report'!Print_Area</vt:lpstr>
      <vt:lpstr>'Yellow Financial Report EXAMPLE'!Print_Area</vt:lpstr>
      <vt:lpstr>'Yellow Financial Report'!Print_Titles</vt:lpstr>
      <vt:lpstr>'Yellow Financial Report EXAMPLE'!Print_Titles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Lawrence J. Langer</dc:creator>
  <cp:lastModifiedBy>Larry</cp:lastModifiedBy>
  <cp:lastPrinted>2022-03-20T19:31:00Z</cp:lastPrinted>
  <dcterms:created xsi:type="dcterms:W3CDTF">2021-05-24T15:24:34Z</dcterms:created>
  <dcterms:modified xsi:type="dcterms:W3CDTF">2023-07-28T14:12:04Z</dcterms:modified>
</cp:coreProperties>
</file>